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 activeTab="2"/>
  </bookViews>
  <sheets>
    <sheet name="111 211" sheetId="1" r:id="rId1"/>
    <sheet name="119" sheetId="2" r:id="rId2"/>
    <sheet name="244" sheetId="5" r:id="rId3"/>
  </sheets>
  <calcPr calcId="145621"/>
</workbook>
</file>

<file path=xl/calcChain.xml><?xml version="1.0" encoding="utf-8"?>
<calcChain xmlns="http://schemas.openxmlformats.org/spreadsheetml/2006/main">
  <c r="CI64" i="5" l="1"/>
  <c r="CI63" i="5"/>
  <c r="CI62" i="5"/>
  <c r="CI56" i="5"/>
  <c r="CI55" i="5"/>
  <c r="CI54" i="5"/>
  <c r="CI37" i="5"/>
  <c r="CI36" i="5"/>
  <c r="BG65" i="5" l="1"/>
  <c r="BG57" i="5"/>
  <c r="BG49" i="5"/>
  <c r="CI48" i="5"/>
  <c r="CI47" i="5"/>
  <c r="CI46" i="5"/>
  <c r="CI30" i="5"/>
  <c r="CI29" i="5"/>
  <c r="CI49" i="5" l="1"/>
  <c r="CI57" i="5"/>
  <c r="CI65" i="5"/>
  <c r="CB76" i="2"/>
  <c r="CB70" i="2"/>
  <c r="BR70" i="2"/>
  <c r="CL63" i="2"/>
  <c r="CB63" i="2"/>
  <c r="AN76" i="2"/>
  <c r="BR76" i="2" s="1"/>
  <c r="AN70" i="2"/>
  <c r="BR63" i="2"/>
  <c r="AI85" i="1"/>
  <c r="BW85" i="1" s="1"/>
  <c r="CL70" i="2" l="1"/>
  <c r="AN82" i="2"/>
  <c r="AI62" i="1"/>
  <c r="BW62" i="1" s="1"/>
  <c r="Y86" i="1"/>
  <c r="BW86" i="1"/>
  <c r="Y75" i="1"/>
  <c r="AI74" i="1"/>
  <c r="Y64" i="1"/>
  <c r="AI63" i="1"/>
  <c r="BW63" i="1" s="1"/>
  <c r="Y49" i="1"/>
  <c r="AI48" i="1"/>
  <c r="BW48" i="1" s="1"/>
  <c r="BW49" i="1" s="1"/>
  <c r="Y38" i="1"/>
  <c r="BW37" i="1"/>
  <c r="BW38" i="1" s="1"/>
  <c r="AI37" i="1"/>
  <c r="AI26" i="1"/>
  <c r="BW26" i="1" s="1"/>
  <c r="CL76" i="2" l="1"/>
  <c r="CB82" i="2"/>
  <c r="BR82" i="2"/>
  <c r="CL82" i="2"/>
  <c r="BW74" i="1"/>
  <c r="BW75" i="1" s="1"/>
  <c r="BW64" i="1"/>
  <c r="CB61" i="2" l="1"/>
  <c r="CB86" i="2"/>
  <c r="CL86" i="2"/>
  <c r="CL61" i="2"/>
  <c r="BR86" i="2"/>
  <c r="BR61" i="2"/>
  <c r="CI23" i="5" l="1"/>
  <c r="CI22" i="5"/>
  <c r="CI21" i="5"/>
  <c r="CI20" i="5"/>
  <c r="BG38" i="5"/>
  <c r="BG31" i="5"/>
  <c r="BG24" i="5"/>
  <c r="CI24" i="5" l="1"/>
  <c r="CI38" i="5"/>
  <c r="CI31" i="5"/>
  <c r="BR26" i="2" l="1"/>
  <c r="AN33" i="2"/>
  <c r="AN39" i="2" s="1"/>
  <c r="BH26" i="2"/>
  <c r="CL26" i="2" s="1"/>
  <c r="AX26" i="2"/>
  <c r="CB26" i="2" s="1"/>
  <c r="BR39" i="2" l="1"/>
  <c r="AN45" i="2"/>
  <c r="AX39" i="2"/>
  <c r="BH33" i="2"/>
  <c r="CL33" i="2" s="1"/>
  <c r="BR33" i="2"/>
  <c r="AX33" i="2"/>
  <c r="CB33" i="2" s="1"/>
  <c r="BR49" i="2" l="1"/>
  <c r="AX45" i="2"/>
  <c r="CB45" i="2" s="1"/>
  <c r="BH45" i="2"/>
  <c r="CL45" i="2" s="1"/>
  <c r="BR45" i="2"/>
  <c r="BR24" i="2"/>
  <c r="CB39" i="2"/>
  <c r="CB49" i="2" s="1"/>
  <c r="BH39" i="2"/>
  <c r="CL39" i="2" s="1"/>
  <c r="CL24" i="2" s="1"/>
  <c r="Y27" i="1"/>
  <c r="CB24" i="2" l="1"/>
  <c r="CL49" i="2"/>
  <c r="BW27" i="1"/>
</calcChain>
</file>

<file path=xl/sharedStrings.xml><?xml version="1.0" encoding="utf-8"?>
<sst xmlns="http://schemas.openxmlformats.org/spreadsheetml/2006/main" count="534" uniqueCount="129">
  <si>
    <t>Наименование</t>
  </si>
  <si>
    <t>Установленная</t>
  </si>
  <si>
    <t>Среднемесячный размер оплаты труда на одного работника</t>
  </si>
  <si>
    <t>Фонд</t>
  </si>
  <si>
    <t>численность,</t>
  </si>
  <si>
    <t>всего</t>
  </si>
  <si>
    <t>в том числе:</t>
  </si>
  <si>
    <t>оплаты труда</t>
  </si>
  <si>
    <t>чел.</t>
  </si>
  <si>
    <t>по должност-</t>
  </si>
  <si>
    <t>по выплатам</t>
  </si>
  <si>
    <t>в год</t>
  </si>
  <si>
    <t>ному</t>
  </si>
  <si>
    <t>компенса-</t>
  </si>
  <si>
    <t>стимули-</t>
  </si>
  <si>
    <t>окладу</t>
  </si>
  <si>
    <t>ционного</t>
  </si>
  <si>
    <t>рующего</t>
  </si>
  <si>
    <t>характера</t>
  </si>
  <si>
    <t xml:space="preserve"> характера</t>
  </si>
  <si>
    <t>ИТОГО</t>
  </si>
  <si>
    <t>Итого</t>
  </si>
  <si>
    <t>х</t>
  </si>
  <si>
    <t>должности</t>
  </si>
  <si>
    <t>на 20</t>
  </si>
  <si>
    <t>год и на плановый период 20</t>
  </si>
  <si>
    <t>и 20</t>
  </si>
  <si>
    <t>КОДЫ</t>
  </si>
  <si>
    <t>Дата</t>
  </si>
  <si>
    <t>по Сводному</t>
  </si>
  <si>
    <t>реестру</t>
  </si>
  <si>
    <t>ИНН</t>
  </si>
  <si>
    <t>Учреждение</t>
  </si>
  <si>
    <t>КПП</t>
  </si>
  <si>
    <t>Вид документа</t>
  </si>
  <si>
    <t>383</t>
  </si>
  <si>
    <t>Единица измерения: руб.</t>
  </si>
  <si>
    <t>по ОКЕИ</t>
  </si>
  <si>
    <t>Расчет расходов на выплату заработной платы, осуществляемые на основе договоров (контрактов) в соответствии с трудовым законодательством на 2023 год (на текущий финансовый год)</t>
  </si>
  <si>
    <t>Код получателя средств</t>
  </si>
  <si>
    <t xml:space="preserve">Источник финансового обеспечения: </t>
  </si>
  <si>
    <t>и</t>
  </si>
  <si>
    <t>20</t>
  </si>
  <si>
    <t>годы</t>
  </si>
  <si>
    <t>24</t>
  </si>
  <si>
    <t>25</t>
  </si>
  <si>
    <t xml:space="preserve">на </t>
  </si>
  <si>
    <t>и плановый период</t>
  </si>
  <si>
    <t xml:space="preserve">                                                      Обоснования (расчеты) расходов на оплату труда</t>
  </si>
  <si>
    <t>Код</t>
  </si>
  <si>
    <t xml:space="preserve">строки </t>
  </si>
  <si>
    <t>плана</t>
  </si>
  <si>
    <t>ФХД</t>
  </si>
  <si>
    <t xml:space="preserve">Расчет расходов на выплату заработной платы, осуществляемые на основе договоров (контрактов) в соответствии с трудовым законодательством на 2024 год </t>
  </si>
  <si>
    <t xml:space="preserve">Расчет расходов на выплату заработной платы, осуществляемые на основе договоров (контрактов) в соответствии с трудовым законодательством на 2025 год </t>
  </si>
  <si>
    <t>(первичный — «0», уточненный — «1», «2», «3», «...»)</t>
  </si>
  <si>
    <t>№ п/п</t>
  </si>
  <si>
    <t>годов</t>
  </si>
  <si>
    <t>Наименование показателя</t>
  </si>
  <si>
    <t>Размер базы для начисления страховых взносов</t>
  </si>
  <si>
    <t>Сумма взноса</t>
  </si>
  <si>
    <t>(на текущий</t>
  </si>
  <si>
    <t>(на первый год</t>
  </si>
  <si>
    <t>(на второй год</t>
  </si>
  <si>
    <t>финансовый</t>
  </si>
  <si>
    <t>планового</t>
  </si>
  <si>
    <t>год)</t>
  </si>
  <si>
    <t>периода)</t>
  </si>
  <si>
    <t>Страховые взносы на обязательное пенсионное</t>
  </si>
  <si>
    <t>страхование, всего</t>
  </si>
  <si>
    <t>в пределах установленной предельной величины базы</t>
  </si>
  <si>
    <t>для исчисления страховых взносов на обязательное</t>
  </si>
  <si>
    <t>пенсионное страхование по тарифу 22,0 %</t>
  </si>
  <si>
    <t>Страховые взносы на обязательное социальное</t>
  </si>
  <si>
    <t>страхование на случай временной нетрудоспособности</t>
  </si>
  <si>
    <t>и в связи с материнством, всего</t>
  </si>
  <si>
    <t>страховые взносы на обязательное социальное</t>
  </si>
  <si>
    <t>и в связи с материнством по тарифу 2,9 %</t>
  </si>
  <si>
    <t>Страховые взносы на обязательное медицинское</t>
  </si>
  <si>
    <t>страховые взносы на обязательное медицинское</t>
  </si>
  <si>
    <t>страхование по тарифу 5,1 %</t>
  </si>
  <si>
    <t>страхование от несчастных случаев на производстве и</t>
  </si>
  <si>
    <t>профессиональных заболеваний по установленному тарифу</t>
  </si>
  <si>
    <t>обязательное социальное страхование от несчастных</t>
  </si>
  <si>
    <t>случаев на производстве и профессиональных</t>
  </si>
  <si>
    <t>заболеваний по ставке 0,2 %</t>
  </si>
  <si>
    <t>Обоснования (расчеты) расходов на взносы по обязательному социальному страхованию</t>
  </si>
  <si>
    <t>строки</t>
  </si>
  <si>
    <t>по плану</t>
  </si>
  <si>
    <t>на 2023 год</t>
  </si>
  <si>
    <t>на 2024 год</t>
  </si>
  <si>
    <t>на 2025 год</t>
  </si>
  <si>
    <t>23</t>
  </si>
  <si>
    <t>сумма</t>
  </si>
  <si>
    <t>Обоснования (расчеты) плановых показателей на закупку товаров, работ, услуг</t>
  </si>
  <si>
    <t>наименование расходов</t>
  </si>
  <si>
    <t>ед.измерения</t>
  </si>
  <si>
    <t>кол-во</t>
  </si>
  <si>
    <t>стоимость</t>
  </si>
  <si>
    <t>Обоснование (расчеты) плановых показателей на закупку товаров, работ, услуг на 2023 год (на текущий финансовый год)</t>
  </si>
  <si>
    <t xml:space="preserve">Обоснование (расчеты) плановых показателей на закупку товаров, работ, услуг на 2024 год </t>
  </si>
  <si>
    <t xml:space="preserve">Обоснование (расчеты) плановых показателей на закупку товаров, работ, услуг на 2025 год </t>
  </si>
  <si>
    <t>(гр. 5+гр. 6+гр. 7)</t>
  </si>
  <si>
    <t>250501001</t>
  </si>
  <si>
    <t>дог.</t>
  </si>
  <si>
    <t>2110</t>
  </si>
  <si>
    <t>2140</t>
  </si>
  <si>
    <t>05303635</t>
  </si>
  <si>
    <t>2505004314</t>
  </si>
  <si>
    <t>МОБУ "СОШ № 21"</t>
  </si>
  <si>
    <t>Собственные доходы</t>
  </si>
  <si>
    <t>026 0702 0000000000 111</t>
  </si>
  <si>
    <t>Учитель</t>
  </si>
  <si>
    <t>(гр. 4×гр. 3×8,5мес)</t>
  </si>
  <si>
    <t>Начальник лагеря</t>
  </si>
  <si>
    <t>Воспитатель</t>
  </si>
  <si>
    <t>(гр. 4×гр. 3×1мес)</t>
  </si>
  <si>
    <t>026 0702 0000000000 119</t>
  </si>
  <si>
    <t>Организация праздничных мероприятий в пришкольном лагере</t>
  </si>
  <si>
    <t>Страхование детей в лагере с дневным пребыванием</t>
  </si>
  <si>
    <t>Приобретение товаров медицинского назначения</t>
  </si>
  <si>
    <t>Приобретение хозяйственных и канцелярских товаров</t>
  </si>
  <si>
    <t>026 0702 0000000000 244</t>
  </si>
  <si>
    <t>Приобретение жалюзи</t>
  </si>
  <si>
    <t>20.12.2022</t>
  </si>
  <si>
    <t>026 0709 0000000000 111</t>
  </si>
  <si>
    <t>026 0709 0000000000 119</t>
  </si>
  <si>
    <t>026 0709 0000000000 244</t>
  </si>
  <si>
    <t>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</si>
</sst>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wrapText="1"/>
    </xf>
    <xf numFmtId="0" fontId="1" fillId="0" borderId="2" xfId="0" applyFont="1" applyBorder="1" applyAlignment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" fillId="0" borderId="0" xfId="0" applyFont="1" applyAlignment="1">
      <alignment vertical="top" wrapText="1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7" fillId="0" borderId="11" xfId="0" applyFont="1" applyBorder="1" applyAlignment="1"/>
    <xf numFmtId="0" fontId="7" fillId="0" borderId="5" xfId="0" applyFont="1" applyBorder="1" applyAlignment="1"/>
    <xf numFmtId="49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49" fontId="5" fillId="0" borderId="0" xfId="0" applyNumberFormat="1" applyFont="1" applyBorder="1" applyAlignment="1"/>
    <xf numFmtId="0" fontId="7" fillId="0" borderId="0" xfId="0" applyFont="1" applyBorder="1" applyAlignment="1"/>
    <xf numFmtId="0" fontId="2" fillId="0" borderId="2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2" xfId="0" applyFont="1" applyBorder="1" applyAlignment="1">
      <alignment horizontal="right"/>
    </xf>
    <xf numFmtId="49" fontId="2" fillId="0" borderId="7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right"/>
    </xf>
    <xf numFmtId="0" fontId="2" fillId="0" borderId="7" xfId="0" applyNumberFormat="1" applyFont="1" applyBorder="1" applyAlignment="1">
      <alignment horizontal="center"/>
    </xf>
    <xf numFmtId="43" fontId="2" fillId="0" borderId="7" xfId="1" applyFont="1" applyBorder="1" applyAlignment="1">
      <alignment horizontal="right"/>
    </xf>
    <xf numFmtId="49" fontId="2" fillId="0" borderId="4" xfId="0" applyNumberFormat="1" applyFont="1" applyBorder="1" applyAlignment="1">
      <alignment horizontal="left" wrapText="1"/>
    </xf>
    <xf numFmtId="49" fontId="2" fillId="0" borderId="5" xfId="0" applyNumberFormat="1" applyFont="1" applyBorder="1" applyAlignment="1">
      <alignment horizontal="left" wrapText="1"/>
    </xf>
    <xf numFmtId="49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1" fillId="0" borderId="11" xfId="0" applyNumberFormat="1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2" fillId="0" borderId="7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 indent="1"/>
    </xf>
    <xf numFmtId="0" fontId="2" fillId="0" borderId="29" xfId="0" applyFont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2" fillId="0" borderId="12" xfId="0" applyFont="1" applyBorder="1" applyAlignment="1">
      <alignment horizontal="left" indent="1"/>
    </xf>
    <xf numFmtId="0" fontId="2" fillId="0" borderId="30" xfId="0" applyFont="1" applyBorder="1" applyAlignment="1">
      <alignment horizontal="left" indent="1"/>
    </xf>
    <xf numFmtId="0" fontId="2" fillId="0" borderId="10" xfId="0" applyFont="1" applyBorder="1" applyAlignment="1">
      <alignment horizontal="left" indent="1"/>
    </xf>
    <xf numFmtId="0" fontId="2" fillId="0" borderId="3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43" fontId="2" fillId="0" borderId="7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5" fillId="0" borderId="11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49" fontId="2" fillId="0" borderId="0" xfId="0" applyNumberFormat="1" applyFont="1" applyBorder="1" applyAlignment="1">
      <alignment horizontal="left"/>
    </xf>
    <xf numFmtId="49" fontId="2" fillId="0" borderId="15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49" fontId="2" fillId="0" borderId="27" xfId="0" applyNumberFormat="1" applyFont="1" applyBorder="1" applyAlignment="1">
      <alignment horizontal="center"/>
    </xf>
    <xf numFmtId="49" fontId="2" fillId="0" borderId="28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43" fontId="2" fillId="0" borderId="6" xfId="1" applyFont="1" applyBorder="1" applyAlignment="1">
      <alignment horizontal="center"/>
    </xf>
    <xf numFmtId="43" fontId="2" fillId="0" borderId="7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86"/>
  <sheetViews>
    <sheetView topLeftCell="A13" zoomScaleNormal="100" workbookViewId="0">
      <selection activeCell="T85" sqref="T85:CF86"/>
    </sheetView>
  </sheetViews>
  <sheetFormatPr defaultColWidth="1.42578125" defaultRowHeight="12.75" x14ac:dyDescent="0.2"/>
  <cols>
    <col min="1" max="16" width="1.42578125" style="2"/>
    <col min="17" max="17" width="1.42578125" style="2" customWidth="1"/>
    <col min="18" max="19" width="1.42578125" style="2"/>
    <col min="20" max="51" width="2" style="2" customWidth="1"/>
    <col min="52" max="61" width="1.42578125" style="2"/>
    <col min="62" max="62" width="1.42578125" style="2" customWidth="1"/>
    <col min="63" max="83" width="1.42578125" style="2"/>
    <col min="84" max="84" width="2.28515625" style="2" customWidth="1"/>
    <col min="85" max="95" width="1.42578125" style="2"/>
    <col min="96" max="96" width="7" style="2" bestFit="1" customWidth="1"/>
    <col min="97" max="16384" width="1.42578125" style="2"/>
  </cols>
  <sheetData>
    <row r="1" spans="1:85" ht="15.75" x14ac:dyDescent="0.25">
      <c r="A1" s="63" t="s">
        <v>48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</row>
    <row r="2" spans="1:85" ht="15.75" x14ac:dyDescent="0.2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1"/>
      <c r="N2" s="26"/>
      <c r="O2" s="26"/>
      <c r="P2" s="26"/>
      <c r="Q2" s="27"/>
      <c r="R2" s="27"/>
      <c r="S2" s="27"/>
      <c r="T2" s="27" t="s">
        <v>46</v>
      </c>
      <c r="U2" s="27"/>
      <c r="V2" s="71">
        <v>20</v>
      </c>
      <c r="W2" s="71"/>
      <c r="X2" s="72">
        <v>23</v>
      </c>
      <c r="Y2" s="72"/>
      <c r="Z2" s="27" t="s">
        <v>47</v>
      </c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73" t="s">
        <v>42</v>
      </c>
      <c r="AL2" s="73"/>
      <c r="AM2" s="74" t="s">
        <v>44</v>
      </c>
      <c r="AN2" s="74"/>
      <c r="AO2" s="32" t="s">
        <v>41</v>
      </c>
      <c r="AP2" s="71">
        <v>20</v>
      </c>
      <c r="AQ2" s="71"/>
      <c r="AR2" s="74" t="s">
        <v>45</v>
      </c>
      <c r="AS2" s="74"/>
      <c r="AT2" s="32" t="s">
        <v>43</v>
      </c>
      <c r="AU2" s="32"/>
      <c r="AV2" s="27"/>
      <c r="AW2" s="27"/>
      <c r="AX2" s="10"/>
      <c r="AY2" s="9"/>
      <c r="AZ2" s="10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CG2" s="9"/>
    </row>
    <row r="3" spans="1:85" x14ac:dyDescent="0.2">
      <c r="A3" s="13"/>
      <c r="B3" s="13"/>
      <c r="C3" s="13"/>
      <c r="D3" s="13"/>
      <c r="AB3" s="13"/>
      <c r="AC3" s="13"/>
      <c r="AD3" s="13"/>
      <c r="AH3" s="14"/>
      <c r="AI3" s="15"/>
      <c r="AJ3" s="15"/>
      <c r="AK3" s="15"/>
      <c r="BD3" s="16"/>
      <c r="BE3" s="15"/>
      <c r="BF3" s="15"/>
      <c r="BG3" s="15"/>
      <c r="BK3" s="15"/>
      <c r="BL3" s="15"/>
      <c r="BM3" s="15"/>
      <c r="BR3" s="17"/>
      <c r="BS3" s="17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</row>
    <row r="4" spans="1:85" s="4" customFormat="1" ht="30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2"/>
      <c r="V4" s="14"/>
      <c r="W4" s="30"/>
      <c r="X4" s="30"/>
      <c r="Y4" s="30"/>
      <c r="Z4" s="17"/>
      <c r="AA4" s="17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1"/>
      <c r="AN4" s="31"/>
      <c r="AO4" s="15"/>
      <c r="AP4" s="15"/>
      <c r="AQ4" s="15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18"/>
      <c r="BU4" s="18"/>
      <c r="BV4" s="18"/>
      <c r="BW4" s="64" t="s">
        <v>27</v>
      </c>
      <c r="BX4" s="64"/>
      <c r="BY4" s="64"/>
      <c r="BZ4" s="64"/>
      <c r="CA4" s="64"/>
      <c r="CB4" s="64"/>
      <c r="CC4" s="64"/>
      <c r="CD4" s="64"/>
      <c r="CE4" s="64"/>
      <c r="CF4" s="64"/>
      <c r="CG4" s="18"/>
    </row>
    <row r="5" spans="1:85" x14ac:dyDescent="0.2">
      <c r="BV5" s="14" t="s">
        <v>28</v>
      </c>
      <c r="BW5" s="75">
        <v>44915</v>
      </c>
      <c r="BX5" s="64"/>
      <c r="BY5" s="64"/>
      <c r="BZ5" s="64"/>
      <c r="CA5" s="64"/>
      <c r="CB5" s="64"/>
      <c r="CC5" s="64"/>
      <c r="CD5" s="64"/>
      <c r="CE5" s="64"/>
      <c r="CF5" s="64"/>
    </row>
    <row r="6" spans="1:85" x14ac:dyDescent="0.2">
      <c r="BV6" s="14" t="s">
        <v>29</v>
      </c>
      <c r="BW6" s="65" t="s">
        <v>107</v>
      </c>
      <c r="BX6" s="66"/>
      <c r="BY6" s="66"/>
      <c r="BZ6" s="66"/>
      <c r="CA6" s="66"/>
      <c r="CB6" s="66"/>
      <c r="CC6" s="66"/>
      <c r="CD6" s="66"/>
      <c r="CE6" s="66"/>
      <c r="CF6" s="67"/>
    </row>
    <row r="7" spans="1:85" ht="12.75" customHeight="1" x14ac:dyDescent="0.2">
      <c r="BV7" s="14" t="s">
        <v>30</v>
      </c>
      <c r="BW7" s="68"/>
      <c r="BX7" s="69"/>
      <c r="BY7" s="69"/>
      <c r="BZ7" s="69"/>
      <c r="CA7" s="69"/>
      <c r="CB7" s="69"/>
      <c r="CC7" s="69"/>
      <c r="CD7" s="69"/>
      <c r="CE7" s="69"/>
      <c r="CF7" s="70"/>
    </row>
    <row r="8" spans="1:85" ht="12.75" customHeight="1" x14ac:dyDescent="0.2">
      <c r="BV8" s="14" t="s">
        <v>31</v>
      </c>
      <c r="BW8" s="64">
        <v>2505004314</v>
      </c>
      <c r="BX8" s="64"/>
      <c r="BY8" s="64"/>
      <c r="BZ8" s="64"/>
      <c r="CA8" s="64"/>
      <c r="CB8" s="64"/>
      <c r="CC8" s="64"/>
      <c r="CD8" s="64"/>
      <c r="CE8" s="64"/>
      <c r="CF8" s="64"/>
    </row>
    <row r="9" spans="1:85" ht="12.75" customHeight="1" x14ac:dyDescent="0.2">
      <c r="A9" s="2" t="s">
        <v>32</v>
      </c>
      <c r="J9" s="53" t="s">
        <v>109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28"/>
      <c r="BT9" s="28"/>
      <c r="BU9" s="28"/>
      <c r="BV9" s="14" t="s">
        <v>33</v>
      </c>
      <c r="BW9" s="64">
        <v>250501001</v>
      </c>
      <c r="BX9" s="64"/>
      <c r="BY9" s="64"/>
      <c r="BZ9" s="64"/>
      <c r="CA9" s="64"/>
      <c r="CB9" s="64"/>
      <c r="CC9" s="64"/>
      <c r="CD9" s="64"/>
      <c r="CE9" s="64"/>
      <c r="CF9" s="64"/>
    </row>
    <row r="10" spans="1:85" ht="12.75" customHeight="1" x14ac:dyDescent="0.2">
      <c r="A10" s="2" t="s">
        <v>34</v>
      </c>
      <c r="J10" s="56">
        <v>0</v>
      </c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14"/>
      <c r="BW10" s="64"/>
      <c r="BX10" s="64"/>
      <c r="BY10" s="64"/>
      <c r="BZ10" s="64"/>
      <c r="CA10" s="64"/>
      <c r="CB10" s="64"/>
      <c r="CC10" s="64"/>
      <c r="CD10" s="64"/>
      <c r="CE10" s="64"/>
      <c r="CF10" s="64"/>
    </row>
    <row r="11" spans="1:85" ht="12.75" customHeight="1" x14ac:dyDescent="0.2">
      <c r="A11" s="19"/>
      <c r="B11" s="19"/>
      <c r="C11" s="19"/>
      <c r="D11" s="19"/>
      <c r="E11" s="19"/>
      <c r="F11" s="19"/>
      <c r="G11" s="19"/>
      <c r="H11" s="19"/>
      <c r="I11" s="1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 t="s">
        <v>55</v>
      </c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0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19"/>
    </row>
    <row r="12" spans="1:85" ht="12.75" customHeight="1" x14ac:dyDescent="0.2">
      <c r="A12" s="2" t="s">
        <v>36</v>
      </c>
      <c r="BV12" s="14" t="s">
        <v>37</v>
      </c>
      <c r="BW12" s="64">
        <v>383</v>
      </c>
      <c r="BX12" s="64"/>
      <c r="BY12" s="64"/>
      <c r="BZ12" s="64"/>
      <c r="CA12" s="64"/>
      <c r="CB12" s="64"/>
      <c r="CC12" s="64"/>
      <c r="CD12" s="64"/>
      <c r="CE12" s="64"/>
      <c r="CF12" s="64"/>
    </row>
    <row r="13" spans="1:85" ht="12.75" customHeight="1" x14ac:dyDescent="0.2"/>
    <row r="14" spans="1:85" ht="12.75" customHeight="1" x14ac:dyDescent="0.2"/>
    <row r="15" spans="1:85" ht="15" customHeight="1" x14ac:dyDescent="0.2"/>
    <row r="16" spans="1:85" ht="30.75" customHeight="1" x14ac:dyDescent="0.2">
      <c r="A16" s="57" t="s">
        <v>38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21"/>
    </row>
    <row r="17" spans="1:85" ht="15" customHeight="1" x14ac:dyDescent="0.25">
      <c r="A17" s="23" t="s">
        <v>39</v>
      </c>
      <c r="B17" s="2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61" t="s">
        <v>111</v>
      </c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3"/>
    </row>
    <row r="18" spans="1:85" ht="15" customHeight="1" x14ac:dyDescent="0.25">
      <c r="A18" s="22" t="s">
        <v>40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5"/>
      <c r="W18" s="25"/>
      <c r="X18" s="25"/>
      <c r="Y18" s="62" t="s">
        <v>110</v>
      </c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</row>
    <row r="19" spans="1:85" ht="15" customHeight="1" x14ac:dyDescent="0.2">
      <c r="A19" s="58" t="s">
        <v>0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0"/>
      <c r="T19" s="58" t="s">
        <v>49</v>
      </c>
      <c r="U19" s="59"/>
      <c r="V19" s="59"/>
      <c r="W19" s="59"/>
      <c r="X19" s="60"/>
      <c r="Y19" s="58" t="s">
        <v>1</v>
      </c>
      <c r="Z19" s="59"/>
      <c r="AA19" s="59"/>
      <c r="AB19" s="59"/>
      <c r="AC19" s="59"/>
      <c r="AD19" s="59"/>
      <c r="AE19" s="59"/>
      <c r="AF19" s="59"/>
      <c r="AG19" s="59"/>
      <c r="AH19" s="60"/>
      <c r="AI19" s="55" t="s">
        <v>2</v>
      </c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8" t="s">
        <v>3</v>
      </c>
      <c r="BX19" s="59"/>
      <c r="BY19" s="59"/>
      <c r="BZ19" s="59"/>
      <c r="CA19" s="59"/>
      <c r="CB19" s="59"/>
      <c r="CC19" s="59"/>
      <c r="CD19" s="59"/>
      <c r="CE19" s="59"/>
      <c r="CF19" s="60"/>
    </row>
    <row r="20" spans="1:85" ht="15" customHeight="1" x14ac:dyDescent="0.2">
      <c r="A20" s="49" t="s">
        <v>23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1"/>
      <c r="T20" s="49" t="s">
        <v>50</v>
      </c>
      <c r="U20" s="50"/>
      <c r="V20" s="50"/>
      <c r="W20" s="50"/>
      <c r="X20" s="51"/>
      <c r="Y20" s="49" t="s">
        <v>4</v>
      </c>
      <c r="Z20" s="50"/>
      <c r="AA20" s="50"/>
      <c r="AB20" s="50"/>
      <c r="AC20" s="50"/>
      <c r="AD20" s="50"/>
      <c r="AE20" s="50"/>
      <c r="AF20" s="50"/>
      <c r="AG20" s="50"/>
      <c r="AH20" s="51"/>
      <c r="AI20" s="49" t="s">
        <v>5</v>
      </c>
      <c r="AJ20" s="50"/>
      <c r="AK20" s="50"/>
      <c r="AL20" s="50"/>
      <c r="AM20" s="50"/>
      <c r="AN20" s="50"/>
      <c r="AO20" s="50"/>
      <c r="AP20" s="50"/>
      <c r="AQ20" s="50"/>
      <c r="AR20" s="51"/>
      <c r="AS20" s="55" t="s">
        <v>6</v>
      </c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49" t="s">
        <v>7</v>
      </c>
      <c r="BX20" s="50"/>
      <c r="BY20" s="50"/>
      <c r="BZ20" s="50"/>
      <c r="CA20" s="50"/>
      <c r="CB20" s="50"/>
      <c r="CC20" s="50"/>
      <c r="CD20" s="50"/>
      <c r="CE20" s="50"/>
      <c r="CF20" s="51"/>
    </row>
    <row r="21" spans="1:85" ht="15" customHeight="1" x14ac:dyDescent="0.2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1"/>
      <c r="T21" s="49" t="s">
        <v>51</v>
      </c>
      <c r="U21" s="50"/>
      <c r="V21" s="50"/>
      <c r="W21" s="50"/>
      <c r="X21" s="51"/>
      <c r="Y21" s="49" t="s">
        <v>8</v>
      </c>
      <c r="Z21" s="50"/>
      <c r="AA21" s="50"/>
      <c r="AB21" s="50"/>
      <c r="AC21" s="50"/>
      <c r="AD21" s="50"/>
      <c r="AE21" s="50"/>
      <c r="AF21" s="50"/>
      <c r="AG21" s="50"/>
      <c r="AH21" s="51"/>
      <c r="AI21" s="49" t="s">
        <v>102</v>
      </c>
      <c r="AJ21" s="50"/>
      <c r="AK21" s="50"/>
      <c r="AL21" s="50"/>
      <c r="AM21" s="50"/>
      <c r="AN21" s="50"/>
      <c r="AO21" s="50"/>
      <c r="AP21" s="50"/>
      <c r="AQ21" s="50"/>
      <c r="AR21" s="51"/>
      <c r="AS21" s="49" t="s">
        <v>9</v>
      </c>
      <c r="AT21" s="50"/>
      <c r="AU21" s="50"/>
      <c r="AV21" s="50"/>
      <c r="AW21" s="50"/>
      <c r="AX21" s="50"/>
      <c r="AY21" s="50"/>
      <c r="AZ21" s="50"/>
      <c r="BA21" s="50"/>
      <c r="BB21" s="51"/>
      <c r="BC21" s="55" t="s">
        <v>10</v>
      </c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49" t="s">
        <v>11</v>
      </c>
      <c r="BX21" s="50"/>
      <c r="BY21" s="50"/>
      <c r="BZ21" s="50"/>
      <c r="CA21" s="50"/>
      <c r="CB21" s="50"/>
      <c r="CC21" s="50"/>
      <c r="CD21" s="50"/>
      <c r="CE21" s="50"/>
      <c r="CF21" s="51"/>
    </row>
    <row r="22" spans="1:85" ht="15" customHeight="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1"/>
      <c r="T22" s="49" t="s">
        <v>52</v>
      </c>
      <c r="U22" s="50"/>
      <c r="V22" s="50"/>
      <c r="W22" s="50"/>
      <c r="X22" s="51"/>
      <c r="Y22" s="49"/>
      <c r="Z22" s="50"/>
      <c r="AA22" s="50"/>
      <c r="AB22" s="50"/>
      <c r="AC22" s="50"/>
      <c r="AD22" s="50"/>
      <c r="AE22" s="50"/>
      <c r="AF22" s="50"/>
      <c r="AG22" s="50"/>
      <c r="AH22" s="51"/>
      <c r="AI22" s="49"/>
      <c r="AJ22" s="50"/>
      <c r="AK22" s="50"/>
      <c r="AL22" s="50"/>
      <c r="AM22" s="50"/>
      <c r="AN22" s="50"/>
      <c r="AO22" s="50"/>
      <c r="AP22" s="50"/>
      <c r="AQ22" s="50"/>
      <c r="AR22" s="51"/>
      <c r="AS22" s="49" t="s">
        <v>12</v>
      </c>
      <c r="AT22" s="50"/>
      <c r="AU22" s="50"/>
      <c r="AV22" s="50"/>
      <c r="AW22" s="50"/>
      <c r="AX22" s="50"/>
      <c r="AY22" s="50"/>
      <c r="AZ22" s="50"/>
      <c r="BA22" s="50"/>
      <c r="BB22" s="51"/>
      <c r="BC22" s="49" t="s">
        <v>13</v>
      </c>
      <c r="BD22" s="50"/>
      <c r="BE22" s="50"/>
      <c r="BF22" s="50"/>
      <c r="BG22" s="50"/>
      <c r="BH22" s="50"/>
      <c r="BI22" s="50"/>
      <c r="BJ22" s="50"/>
      <c r="BK22" s="50"/>
      <c r="BL22" s="51"/>
      <c r="BM22" s="49" t="s">
        <v>14</v>
      </c>
      <c r="BN22" s="50"/>
      <c r="BO22" s="50"/>
      <c r="BP22" s="50"/>
      <c r="BQ22" s="50"/>
      <c r="BR22" s="50"/>
      <c r="BS22" s="50"/>
      <c r="BT22" s="50"/>
      <c r="BU22" s="50"/>
      <c r="BV22" s="50"/>
      <c r="BW22" s="49" t="s">
        <v>113</v>
      </c>
      <c r="BX22" s="50"/>
      <c r="BY22" s="50"/>
      <c r="BZ22" s="50"/>
      <c r="CA22" s="50"/>
      <c r="CB22" s="50"/>
      <c r="CC22" s="50"/>
      <c r="CD22" s="50"/>
      <c r="CE22" s="50"/>
      <c r="CF22" s="51"/>
    </row>
    <row r="23" spans="1:85" x14ac:dyDescent="0.2">
      <c r="A23" s="49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1"/>
      <c r="T23" s="49"/>
      <c r="U23" s="50"/>
      <c r="V23" s="50"/>
      <c r="W23" s="50"/>
      <c r="X23" s="51"/>
      <c r="Y23" s="49"/>
      <c r="Z23" s="50"/>
      <c r="AA23" s="50"/>
      <c r="AB23" s="50"/>
      <c r="AC23" s="50"/>
      <c r="AD23" s="50"/>
      <c r="AE23" s="50"/>
      <c r="AF23" s="50"/>
      <c r="AG23" s="50"/>
      <c r="AH23" s="51"/>
      <c r="AI23" s="49"/>
      <c r="AJ23" s="50"/>
      <c r="AK23" s="50"/>
      <c r="AL23" s="50"/>
      <c r="AM23" s="50"/>
      <c r="AN23" s="50"/>
      <c r="AO23" s="50"/>
      <c r="AP23" s="50"/>
      <c r="AQ23" s="50"/>
      <c r="AR23" s="51"/>
      <c r="AS23" s="49" t="s">
        <v>15</v>
      </c>
      <c r="AT23" s="50"/>
      <c r="AU23" s="50"/>
      <c r="AV23" s="50"/>
      <c r="AW23" s="50"/>
      <c r="AX23" s="50"/>
      <c r="AY23" s="50"/>
      <c r="AZ23" s="50"/>
      <c r="BA23" s="50"/>
      <c r="BB23" s="51"/>
      <c r="BC23" s="49" t="s">
        <v>16</v>
      </c>
      <c r="BD23" s="50"/>
      <c r="BE23" s="50"/>
      <c r="BF23" s="50"/>
      <c r="BG23" s="50"/>
      <c r="BH23" s="50"/>
      <c r="BI23" s="50"/>
      <c r="BJ23" s="50"/>
      <c r="BK23" s="50"/>
      <c r="BL23" s="51"/>
      <c r="BM23" s="49" t="s">
        <v>17</v>
      </c>
      <c r="BN23" s="50"/>
      <c r="BO23" s="50"/>
      <c r="BP23" s="50"/>
      <c r="BQ23" s="50"/>
      <c r="BR23" s="50"/>
      <c r="BS23" s="50"/>
      <c r="BT23" s="50"/>
      <c r="BU23" s="50"/>
      <c r="BV23" s="50"/>
      <c r="BW23" s="49"/>
      <c r="BX23" s="50"/>
      <c r="BY23" s="50"/>
      <c r="BZ23" s="50"/>
      <c r="CA23" s="50"/>
      <c r="CB23" s="50"/>
      <c r="CC23" s="50"/>
      <c r="CD23" s="50"/>
      <c r="CE23" s="50"/>
      <c r="CF23" s="51"/>
    </row>
    <row r="24" spans="1:85" ht="30" customHeight="1" x14ac:dyDescent="0.2">
      <c r="A24" s="52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4"/>
      <c r="T24" s="53"/>
      <c r="U24" s="53"/>
      <c r="V24" s="53"/>
      <c r="W24" s="53"/>
      <c r="X24" s="54"/>
      <c r="Y24" s="52"/>
      <c r="Z24" s="53"/>
      <c r="AA24" s="53"/>
      <c r="AB24" s="53"/>
      <c r="AC24" s="53"/>
      <c r="AD24" s="53"/>
      <c r="AE24" s="53"/>
      <c r="AF24" s="53"/>
      <c r="AG24" s="53"/>
      <c r="AH24" s="54"/>
      <c r="AI24" s="52"/>
      <c r="AJ24" s="53"/>
      <c r="AK24" s="53"/>
      <c r="AL24" s="53"/>
      <c r="AM24" s="53"/>
      <c r="AN24" s="53"/>
      <c r="AO24" s="53"/>
      <c r="AP24" s="53"/>
      <c r="AQ24" s="53"/>
      <c r="AR24" s="54"/>
      <c r="AS24" s="52"/>
      <c r="AT24" s="53"/>
      <c r="AU24" s="53"/>
      <c r="AV24" s="53"/>
      <c r="AW24" s="53"/>
      <c r="AX24" s="53"/>
      <c r="AY24" s="53"/>
      <c r="AZ24" s="53"/>
      <c r="BA24" s="53"/>
      <c r="BB24" s="54"/>
      <c r="BC24" s="52" t="s">
        <v>18</v>
      </c>
      <c r="BD24" s="53"/>
      <c r="BE24" s="53"/>
      <c r="BF24" s="53"/>
      <c r="BG24" s="53"/>
      <c r="BH24" s="53"/>
      <c r="BI24" s="53"/>
      <c r="BJ24" s="53"/>
      <c r="BK24" s="53"/>
      <c r="BL24" s="54"/>
      <c r="BM24" s="52" t="s">
        <v>19</v>
      </c>
      <c r="BN24" s="53"/>
      <c r="BO24" s="53"/>
      <c r="BP24" s="53"/>
      <c r="BQ24" s="53"/>
      <c r="BR24" s="53"/>
      <c r="BS24" s="53"/>
      <c r="BT24" s="53"/>
      <c r="BU24" s="53"/>
      <c r="BV24" s="53"/>
      <c r="BW24" s="52"/>
      <c r="BX24" s="53"/>
      <c r="BY24" s="53"/>
      <c r="BZ24" s="53"/>
      <c r="CA24" s="53"/>
      <c r="CB24" s="53"/>
      <c r="CC24" s="53"/>
      <c r="CD24" s="53"/>
      <c r="CE24" s="53"/>
      <c r="CF24" s="54"/>
    </row>
    <row r="25" spans="1:85" x14ac:dyDescent="0.2">
      <c r="A25" s="45">
        <v>1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6">
        <v>2</v>
      </c>
      <c r="U25" s="46"/>
      <c r="V25" s="47"/>
      <c r="W25" s="47"/>
      <c r="X25" s="47"/>
      <c r="Y25" s="47">
        <v>3</v>
      </c>
      <c r="Z25" s="47"/>
      <c r="AA25" s="47"/>
      <c r="AB25" s="47"/>
      <c r="AC25" s="47"/>
      <c r="AD25" s="47"/>
      <c r="AE25" s="47"/>
      <c r="AF25" s="47"/>
      <c r="AG25" s="47"/>
      <c r="AH25" s="47"/>
      <c r="AI25" s="47">
        <v>4</v>
      </c>
      <c r="AJ25" s="47"/>
      <c r="AK25" s="47"/>
      <c r="AL25" s="47"/>
      <c r="AM25" s="47"/>
      <c r="AN25" s="47"/>
      <c r="AO25" s="47"/>
      <c r="AP25" s="47"/>
      <c r="AQ25" s="47"/>
      <c r="AR25" s="47"/>
      <c r="AS25" s="47">
        <v>5</v>
      </c>
      <c r="AT25" s="47"/>
      <c r="AU25" s="47"/>
      <c r="AV25" s="47"/>
      <c r="AW25" s="47"/>
      <c r="AX25" s="47"/>
      <c r="AY25" s="47"/>
      <c r="AZ25" s="47"/>
      <c r="BA25" s="47"/>
      <c r="BB25" s="47"/>
      <c r="BC25" s="47">
        <v>6</v>
      </c>
      <c r="BD25" s="47"/>
      <c r="BE25" s="47"/>
      <c r="BF25" s="47"/>
      <c r="BG25" s="47"/>
      <c r="BH25" s="47"/>
      <c r="BI25" s="47"/>
      <c r="BJ25" s="47"/>
      <c r="BK25" s="47"/>
      <c r="BL25" s="47"/>
      <c r="BM25" s="47">
        <v>7</v>
      </c>
      <c r="BN25" s="47"/>
      <c r="BO25" s="47"/>
      <c r="BP25" s="47"/>
      <c r="BQ25" s="47"/>
      <c r="BR25" s="47"/>
      <c r="BS25" s="47"/>
      <c r="BT25" s="47"/>
      <c r="BU25" s="47"/>
      <c r="BV25" s="47"/>
      <c r="BW25" s="48">
        <v>8</v>
      </c>
      <c r="BX25" s="48"/>
      <c r="BY25" s="48"/>
      <c r="BZ25" s="48"/>
      <c r="CA25" s="48"/>
      <c r="CB25" s="48"/>
      <c r="CC25" s="48"/>
      <c r="CD25" s="48"/>
      <c r="CE25" s="48"/>
      <c r="CF25" s="48"/>
    </row>
    <row r="26" spans="1:85" ht="15" customHeight="1" x14ac:dyDescent="0.2">
      <c r="A26" s="42" t="s">
        <v>112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4" t="s">
        <v>105</v>
      </c>
      <c r="U26" s="44"/>
      <c r="V26" s="44"/>
      <c r="W26" s="44"/>
      <c r="X26" s="44"/>
      <c r="Y26" s="39">
        <v>3</v>
      </c>
      <c r="Z26" s="39"/>
      <c r="AA26" s="39"/>
      <c r="AB26" s="39"/>
      <c r="AC26" s="39"/>
      <c r="AD26" s="39"/>
      <c r="AE26" s="39"/>
      <c r="AF26" s="39"/>
      <c r="AG26" s="39"/>
      <c r="AH26" s="39"/>
      <c r="AI26" s="41">
        <f>AS26+BC26+BM26</f>
        <v>16589.88</v>
      </c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>
        <v>7373.28</v>
      </c>
      <c r="BD26" s="41"/>
      <c r="BE26" s="41"/>
      <c r="BF26" s="41"/>
      <c r="BG26" s="41"/>
      <c r="BH26" s="41"/>
      <c r="BI26" s="41"/>
      <c r="BJ26" s="41"/>
      <c r="BK26" s="41"/>
      <c r="BL26" s="41"/>
      <c r="BM26" s="41">
        <v>9216.6</v>
      </c>
      <c r="BN26" s="41"/>
      <c r="BO26" s="41"/>
      <c r="BP26" s="41"/>
      <c r="BQ26" s="41"/>
      <c r="BR26" s="41"/>
      <c r="BS26" s="41"/>
      <c r="BT26" s="41"/>
      <c r="BU26" s="41"/>
      <c r="BV26" s="41"/>
      <c r="BW26" s="41">
        <f>Y26*AI26*8.5</f>
        <v>423041.94</v>
      </c>
      <c r="BX26" s="41"/>
      <c r="BY26" s="41"/>
      <c r="BZ26" s="41"/>
      <c r="CA26" s="41"/>
      <c r="CB26" s="41"/>
      <c r="CC26" s="41"/>
      <c r="CD26" s="41"/>
      <c r="CE26" s="41"/>
      <c r="CF26" s="41"/>
    </row>
    <row r="27" spans="1:85" ht="1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38" t="s">
        <v>21</v>
      </c>
      <c r="U27" s="38"/>
      <c r="V27" s="38"/>
      <c r="W27" s="38"/>
      <c r="X27" s="38"/>
      <c r="Y27" s="39">
        <f>SUM(Y26:AH26)</f>
        <v>3</v>
      </c>
      <c r="Z27" s="39"/>
      <c r="AA27" s="39"/>
      <c r="AB27" s="39"/>
      <c r="AC27" s="39"/>
      <c r="AD27" s="39"/>
      <c r="AE27" s="39"/>
      <c r="AF27" s="39"/>
      <c r="AG27" s="39"/>
      <c r="AH27" s="39"/>
      <c r="AI27" s="40" t="s">
        <v>22</v>
      </c>
      <c r="AJ27" s="40"/>
      <c r="AK27" s="40"/>
      <c r="AL27" s="40"/>
      <c r="AM27" s="40"/>
      <c r="AN27" s="40"/>
      <c r="AO27" s="40"/>
      <c r="AP27" s="40"/>
      <c r="AQ27" s="40"/>
      <c r="AR27" s="40"/>
      <c r="AS27" s="40" t="s">
        <v>22</v>
      </c>
      <c r="AT27" s="40"/>
      <c r="AU27" s="40"/>
      <c r="AV27" s="40"/>
      <c r="AW27" s="40"/>
      <c r="AX27" s="40"/>
      <c r="AY27" s="40"/>
      <c r="AZ27" s="40"/>
      <c r="BA27" s="40"/>
      <c r="BB27" s="40"/>
      <c r="BC27" s="40" t="s">
        <v>22</v>
      </c>
      <c r="BD27" s="40"/>
      <c r="BE27" s="40"/>
      <c r="BF27" s="40"/>
      <c r="BG27" s="40"/>
      <c r="BH27" s="40"/>
      <c r="BI27" s="40"/>
      <c r="BJ27" s="40"/>
      <c r="BK27" s="40"/>
      <c r="BL27" s="40"/>
      <c r="BM27" s="40" t="s">
        <v>22</v>
      </c>
      <c r="BN27" s="40"/>
      <c r="BO27" s="40"/>
      <c r="BP27" s="40"/>
      <c r="BQ27" s="40"/>
      <c r="BR27" s="40"/>
      <c r="BS27" s="40"/>
      <c r="BT27" s="40"/>
      <c r="BU27" s="40"/>
      <c r="BV27" s="40"/>
      <c r="BW27" s="41">
        <f>SUM(BW26:CF26)</f>
        <v>423041.94</v>
      </c>
      <c r="BX27" s="41"/>
      <c r="BY27" s="41"/>
      <c r="BZ27" s="41"/>
      <c r="CA27" s="41"/>
      <c r="CB27" s="41"/>
      <c r="CC27" s="41"/>
      <c r="CD27" s="41"/>
      <c r="CE27" s="41"/>
      <c r="CF27" s="41"/>
    </row>
    <row r="28" spans="1:85" ht="15" customHeight="1" x14ac:dyDescent="0.2"/>
    <row r="29" spans="1:85" ht="30.75" customHeight="1" x14ac:dyDescent="0.2">
      <c r="A29" s="57" t="s">
        <v>53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21"/>
    </row>
    <row r="30" spans="1:85" x14ac:dyDescent="0.2">
      <c r="A30" s="58" t="s">
        <v>0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0"/>
      <c r="T30" s="58" t="s">
        <v>49</v>
      </c>
      <c r="U30" s="59"/>
      <c r="V30" s="59"/>
      <c r="W30" s="59"/>
      <c r="X30" s="60"/>
      <c r="Y30" s="58" t="s">
        <v>1</v>
      </c>
      <c r="Z30" s="59"/>
      <c r="AA30" s="59"/>
      <c r="AB30" s="59"/>
      <c r="AC30" s="59"/>
      <c r="AD30" s="59"/>
      <c r="AE30" s="59"/>
      <c r="AF30" s="59"/>
      <c r="AG30" s="59"/>
      <c r="AH30" s="60"/>
      <c r="AI30" s="55" t="s">
        <v>2</v>
      </c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8" t="s">
        <v>3</v>
      </c>
      <c r="BX30" s="59"/>
      <c r="BY30" s="59"/>
      <c r="BZ30" s="59"/>
      <c r="CA30" s="59"/>
      <c r="CB30" s="59"/>
      <c r="CC30" s="59"/>
      <c r="CD30" s="59"/>
      <c r="CE30" s="59"/>
      <c r="CF30" s="60"/>
      <c r="CG30" s="8"/>
    </row>
    <row r="31" spans="1:85" x14ac:dyDescent="0.2">
      <c r="A31" s="49" t="s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1"/>
      <c r="T31" s="49" t="s">
        <v>50</v>
      </c>
      <c r="U31" s="50"/>
      <c r="V31" s="50"/>
      <c r="W31" s="50"/>
      <c r="X31" s="51"/>
      <c r="Y31" s="49" t="s">
        <v>4</v>
      </c>
      <c r="Z31" s="50"/>
      <c r="AA31" s="50"/>
      <c r="AB31" s="50"/>
      <c r="AC31" s="50"/>
      <c r="AD31" s="50"/>
      <c r="AE31" s="50"/>
      <c r="AF31" s="50"/>
      <c r="AG31" s="50"/>
      <c r="AH31" s="51"/>
      <c r="AI31" s="49" t="s">
        <v>5</v>
      </c>
      <c r="AJ31" s="50"/>
      <c r="AK31" s="50"/>
      <c r="AL31" s="50"/>
      <c r="AM31" s="50"/>
      <c r="AN31" s="50"/>
      <c r="AO31" s="50"/>
      <c r="AP31" s="50"/>
      <c r="AQ31" s="50"/>
      <c r="AR31" s="51"/>
      <c r="AS31" s="55" t="s">
        <v>6</v>
      </c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49" t="s">
        <v>7</v>
      </c>
      <c r="BX31" s="50"/>
      <c r="BY31" s="50"/>
      <c r="BZ31" s="50"/>
      <c r="CA31" s="50"/>
      <c r="CB31" s="50"/>
      <c r="CC31" s="50"/>
      <c r="CD31" s="50"/>
      <c r="CE31" s="50"/>
      <c r="CF31" s="51"/>
    </row>
    <row r="32" spans="1:85" x14ac:dyDescent="0.2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1"/>
      <c r="T32" s="49" t="s">
        <v>51</v>
      </c>
      <c r="U32" s="50"/>
      <c r="V32" s="50"/>
      <c r="W32" s="50"/>
      <c r="X32" s="51"/>
      <c r="Y32" s="49" t="s">
        <v>8</v>
      </c>
      <c r="Z32" s="50"/>
      <c r="AA32" s="50"/>
      <c r="AB32" s="50"/>
      <c r="AC32" s="50"/>
      <c r="AD32" s="50"/>
      <c r="AE32" s="50"/>
      <c r="AF32" s="50"/>
      <c r="AG32" s="50"/>
      <c r="AH32" s="51"/>
      <c r="AI32" s="49" t="s">
        <v>102</v>
      </c>
      <c r="AJ32" s="50"/>
      <c r="AK32" s="50"/>
      <c r="AL32" s="50"/>
      <c r="AM32" s="50"/>
      <c r="AN32" s="50"/>
      <c r="AO32" s="50"/>
      <c r="AP32" s="50"/>
      <c r="AQ32" s="50"/>
      <c r="AR32" s="51"/>
      <c r="AS32" s="49" t="s">
        <v>9</v>
      </c>
      <c r="AT32" s="50"/>
      <c r="AU32" s="50"/>
      <c r="AV32" s="50"/>
      <c r="AW32" s="50"/>
      <c r="AX32" s="50"/>
      <c r="AY32" s="50"/>
      <c r="AZ32" s="50"/>
      <c r="BA32" s="50"/>
      <c r="BB32" s="51"/>
      <c r="BC32" s="55" t="s">
        <v>10</v>
      </c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49" t="s">
        <v>11</v>
      </c>
      <c r="BX32" s="50"/>
      <c r="BY32" s="50"/>
      <c r="BZ32" s="50"/>
      <c r="CA32" s="50"/>
      <c r="CB32" s="50"/>
      <c r="CC32" s="50"/>
      <c r="CD32" s="50"/>
      <c r="CE32" s="50"/>
      <c r="CF32" s="51"/>
    </row>
    <row r="33" spans="1:85" x14ac:dyDescent="0.2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1"/>
      <c r="T33" s="49" t="s">
        <v>52</v>
      </c>
      <c r="U33" s="50"/>
      <c r="V33" s="50"/>
      <c r="W33" s="50"/>
      <c r="X33" s="51"/>
      <c r="Y33" s="49"/>
      <c r="Z33" s="50"/>
      <c r="AA33" s="50"/>
      <c r="AB33" s="50"/>
      <c r="AC33" s="50"/>
      <c r="AD33" s="50"/>
      <c r="AE33" s="50"/>
      <c r="AF33" s="50"/>
      <c r="AG33" s="50"/>
      <c r="AH33" s="51"/>
      <c r="AI33" s="49"/>
      <c r="AJ33" s="50"/>
      <c r="AK33" s="50"/>
      <c r="AL33" s="50"/>
      <c r="AM33" s="50"/>
      <c r="AN33" s="50"/>
      <c r="AO33" s="50"/>
      <c r="AP33" s="50"/>
      <c r="AQ33" s="50"/>
      <c r="AR33" s="51"/>
      <c r="AS33" s="49" t="s">
        <v>12</v>
      </c>
      <c r="AT33" s="50"/>
      <c r="AU33" s="50"/>
      <c r="AV33" s="50"/>
      <c r="AW33" s="50"/>
      <c r="AX33" s="50"/>
      <c r="AY33" s="50"/>
      <c r="AZ33" s="50"/>
      <c r="BA33" s="50"/>
      <c r="BB33" s="51"/>
      <c r="BC33" s="49" t="s">
        <v>13</v>
      </c>
      <c r="BD33" s="50"/>
      <c r="BE33" s="50"/>
      <c r="BF33" s="50"/>
      <c r="BG33" s="50"/>
      <c r="BH33" s="50"/>
      <c r="BI33" s="50"/>
      <c r="BJ33" s="50"/>
      <c r="BK33" s="50"/>
      <c r="BL33" s="51"/>
      <c r="BM33" s="49" t="s">
        <v>14</v>
      </c>
      <c r="BN33" s="50"/>
      <c r="BO33" s="50"/>
      <c r="BP33" s="50"/>
      <c r="BQ33" s="50"/>
      <c r="BR33" s="50"/>
      <c r="BS33" s="50"/>
      <c r="BT33" s="50"/>
      <c r="BU33" s="50"/>
      <c r="BV33" s="50"/>
      <c r="BW33" s="49" t="s">
        <v>113</v>
      </c>
      <c r="BX33" s="50"/>
      <c r="BY33" s="50"/>
      <c r="BZ33" s="50"/>
      <c r="CA33" s="50"/>
      <c r="CB33" s="50"/>
      <c r="CC33" s="50"/>
      <c r="CD33" s="50"/>
      <c r="CE33" s="50"/>
      <c r="CF33" s="51"/>
    </row>
    <row r="34" spans="1:85" x14ac:dyDescent="0.2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1"/>
      <c r="T34" s="49"/>
      <c r="U34" s="50"/>
      <c r="V34" s="50"/>
      <c r="W34" s="50"/>
      <c r="X34" s="51"/>
      <c r="Y34" s="49"/>
      <c r="Z34" s="50"/>
      <c r="AA34" s="50"/>
      <c r="AB34" s="50"/>
      <c r="AC34" s="50"/>
      <c r="AD34" s="50"/>
      <c r="AE34" s="50"/>
      <c r="AF34" s="50"/>
      <c r="AG34" s="50"/>
      <c r="AH34" s="51"/>
      <c r="AI34" s="49"/>
      <c r="AJ34" s="50"/>
      <c r="AK34" s="50"/>
      <c r="AL34" s="50"/>
      <c r="AM34" s="50"/>
      <c r="AN34" s="50"/>
      <c r="AO34" s="50"/>
      <c r="AP34" s="50"/>
      <c r="AQ34" s="50"/>
      <c r="AR34" s="51"/>
      <c r="AS34" s="49" t="s">
        <v>15</v>
      </c>
      <c r="AT34" s="50"/>
      <c r="AU34" s="50"/>
      <c r="AV34" s="50"/>
      <c r="AW34" s="50"/>
      <c r="AX34" s="50"/>
      <c r="AY34" s="50"/>
      <c r="AZ34" s="50"/>
      <c r="BA34" s="50"/>
      <c r="BB34" s="51"/>
      <c r="BC34" s="49" t="s">
        <v>16</v>
      </c>
      <c r="BD34" s="50"/>
      <c r="BE34" s="50"/>
      <c r="BF34" s="50"/>
      <c r="BG34" s="50"/>
      <c r="BH34" s="50"/>
      <c r="BI34" s="50"/>
      <c r="BJ34" s="50"/>
      <c r="BK34" s="50"/>
      <c r="BL34" s="51"/>
      <c r="BM34" s="49" t="s">
        <v>17</v>
      </c>
      <c r="BN34" s="50"/>
      <c r="BO34" s="50"/>
      <c r="BP34" s="50"/>
      <c r="BQ34" s="50"/>
      <c r="BR34" s="50"/>
      <c r="BS34" s="50"/>
      <c r="BT34" s="50"/>
      <c r="BU34" s="50"/>
      <c r="BV34" s="50"/>
      <c r="BW34" s="49"/>
      <c r="BX34" s="50"/>
      <c r="BY34" s="50"/>
      <c r="BZ34" s="50"/>
      <c r="CA34" s="50"/>
      <c r="CB34" s="50"/>
      <c r="CC34" s="50"/>
      <c r="CD34" s="50"/>
      <c r="CE34" s="50"/>
      <c r="CF34" s="51"/>
    </row>
    <row r="35" spans="1:85" x14ac:dyDescent="0.2">
      <c r="A35" s="52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4"/>
      <c r="T35" s="53"/>
      <c r="U35" s="53"/>
      <c r="V35" s="53"/>
      <c r="W35" s="53"/>
      <c r="X35" s="54"/>
      <c r="Y35" s="52"/>
      <c r="Z35" s="53"/>
      <c r="AA35" s="53"/>
      <c r="AB35" s="53"/>
      <c r="AC35" s="53"/>
      <c r="AD35" s="53"/>
      <c r="AE35" s="53"/>
      <c r="AF35" s="53"/>
      <c r="AG35" s="53"/>
      <c r="AH35" s="54"/>
      <c r="AI35" s="52"/>
      <c r="AJ35" s="53"/>
      <c r="AK35" s="53"/>
      <c r="AL35" s="53"/>
      <c r="AM35" s="53"/>
      <c r="AN35" s="53"/>
      <c r="AO35" s="53"/>
      <c r="AP35" s="53"/>
      <c r="AQ35" s="53"/>
      <c r="AR35" s="54"/>
      <c r="AS35" s="52"/>
      <c r="AT35" s="53"/>
      <c r="AU35" s="53"/>
      <c r="AV35" s="53"/>
      <c r="AW35" s="53"/>
      <c r="AX35" s="53"/>
      <c r="AY35" s="53"/>
      <c r="AZ35" s="53"/>
      <c r="BA35" s="53"/>
      <c r="BB35" s="54"/>
      <c r="BC35" s="52" t="s">
        <v>18</v>
      </c>
      <c r="BD35" s="53"/>
      <c r="BE35" s="53"/>
      <c r="BF35" s="53"/>
      <c r="BG35" s="53"/>
      <c r="BH35" s="53"/>
      <c r="BI35" s="53"/>
      <c r="BJ35" s="53"/>
      <c r="BK35" s="53"/>
      <c r="BL35" s="54"/>
      <c r="BM35" s="52" t="s">
        <v>19</v>
      </c>
      <c r="BN35" s="53"/>
      <c r="BO35" s="53"/>
      <c r="BP35" s="53"/>
      <c r="BQ35" s="53"/>
      <c r="BR35" s="53"/>
      <c r="BS35" s="53"/>
      <c r="BT35" s="53"/>
      <c r="BU35" s="53"/>
      <c r="BV35" s="53"/>
      <c r="BW35" s="52"/>
      <c r="BX35" s="53"/>
      <c r="BY35" s="53"/>
      <c r="BZ35" s="53"/>
      <c r="CA35" s="53"/>
      <c r="CB35" s="53"/>
      <c r="CC35" s="53"/>
      <c r="CD35" s="53"/>
      <c r="CE35" s="53"/>
      <c r="CF35" s="54"/>
    </row>
    <row r="36" spans="1:85" x14ac:dyDescent="0.2">
      <c r="A36" s="45">
        <v>1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6">
        <v>2</v>
      </c>
      <c r="U36" s="46"/>
      <c r="V36" s="47"/>
      <c r="W36" s="47"/>
      <c r="X36" s="47"/>
      <c r="Y36" s="47">
        <v>3</v>
      </c>
      <c r="Z36" s="47"/>
      <c r="AA36" s="47"/>
      <c r="AB36" s="47"/>
      <c r="AC36" s="47"/>
      <c r="AD36" s="47"/>
      <c r="AE36" s="47"/>
      <c r="AF36" s="47"/>
      <c r="AG36" s="47"/>
      <c r="AH36" s="47"/>
      <c r="AI36" s="47">
        <v>4</v>
      </c>
      <c r="AJ36" s="47"/>
      <c r="AK36" s="47"/>
      <c r="AL36" s="47"/>
      <c r="AM36" s="47"/>
      <c r="AN36" s="47"/>
      <c r="AO36" s="47"/>
      <c r="AP36" s="47"/>
      <c r="AQ36" s="47"/>
      <c r="AR36" s="47"/>
      <c r="AS36" s="47">
        <v>5</v>
      </c>
      <c r="AT36" s="47"/>
      <c r="AU36" s="47"/>
      <c r="AV36" s="47"/>
      <c r="AW36" s="47"/>
      <c r="AX36" s="47"/>
      <c r="AY36" s="47"/>
      <c r="AZ36" s="47"/>
      <c r="BA36" s="47"/>
      <c r="BB36" s="47"/>
      <c r="BC36" s="47">
        <v>6</v>
      </c>
      <c r="BD36" s="47"/>
      <c r="BE36" s="47"/>
      <c r="BF36" s="47"/>
      <c r="BG36" s="47"/>
      <c r="BH36" s="47"/>
      <c r="BI36" s="47"/>
      <c r="BJ36" s="47"/>
      <c r="BK36" s="47"/>
      <c r="BL36" s="47"/>
      <c r="BM36" s="47">
        <v>7</v>
      </c>
      <c r="BN36" s="47"/>
      <c r="BO36" s="47"/>
      <c r="BP36" s="47"/>
      <c r="BQ36" s="47"/>
      <c r="BR36" s="47"/>
      <c r="BS36" s="47"/>
      <c r="BT36" s="47"/>
      <c r="BU36" s="47"/>
      <c r="BV36" s="47"/>
      <c r="BW36" s="48">
        <v>8</v>
      </c>
      <c r="BX36" s="48"/>
      <c r="BY36" s="48"/>
      <c r="BZ36" s="48"/>
      <c r="CA36" s="48"/>
      <c r="CB36" s="48"/>
      <c r="CC36" s="48"/>
      <c r="CD36" s="48"/>
      <c r="CE36" s="48"/>
      <c r="CF36" s="48"/>
    </row>
    <row r="37" spans="1:85" ht="12.75" customHeight="1" x14ac:dyDescent="0.2">
      <c r="A37" s="42" t="s">
        <v>112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4" t="s">
        <v>105</v>
      </c>
      <c r="U37" s="44"/>
      <c r="V37" s="44"/>
      <c r="W37" s="44"/>
      <c r="X37" s="44"/>
      <c r="Y37" s="39">
        <v>3</v>
      </c>
      <c r="Z37" s="39"/>
      <c r="AA37" s="39"/>
      <c r="AB37" s="39"/>
      <c r="AC37" s="39"/>
      <c r="AD37" s="39"/>
      <c r="AE37" s="39"/>
      <c r="AF37" s="39"/>
      <c r="AG37" s="39"/>
      <c r="AH37" s="39"/>
      <c r="AI37" s="41">
        <f>AS37+BC37+BM37</f>
        <v>16589.88</v>
      </c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>
        <v>7373.28</v>
      </c>
      <c r="BD37" s="41"/>
      <c r="BE37" s="41"/>
      <c r="BF37" s="41"/>
      <c r="BG37" s="41"/>
      <c r="BH37" s="41"/>
      <c r="BI37" s="41"/>
      <c r="BJ37" s="41"/>
      <c r="BK37" s="41"/>
      <c r="BL37" s="41"/>
      <c r="BM37" s="41">
        <v>9216.6</v>
      </c>
      <c r="BN37" s="41"/>
      <c r="BO37" s="41"/>
      <c r="BP37" s="41"/>
      <c r="BQ37" s="41"/>
      <c r="BR37" s="41"/>
      <c r="BS37" s="41"/>
      <c r="BT37" s="41"/>
      <c r="BU37" s="41"/>
      <c r="BV37" s="41"/>
      <c r="BW37" s="41">
        <f>Y37*AI37*8.5</f>
        <v>423041.94</v>
      </c>
      <c r="BX37" s="41"/>
      <c r="BY37" s="41"/>
      <c r="BZ37" s="41"/>
      <c r="CA37" s="41"/>
      <c r="CB37" s="41"/>
      <c r="CC37" s="41"/>
      <c r="CD37" s="41"/>
      <c r="CE37" s="41"/>
      <c r="CF37" s="41"/>
    </row>
    <row r="38" spans="1:8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38" t="s">
        <v>21</v>
      </c>
      <c r="U38" s="38"/>
      <c r="V38" s="38"/>
      <c r="W38" s="38"/>
      <c r="X38" s="38"/>
      <c r="Y38" s="39">
        <f>SUM(Y37:AH37)</f>
        <v>3</v>
      </c>
      <c r="Z38" s="39"/>
      <c r="AA38" s="39"/>
      <c r="AB38" s="39"/>
      <c r="AC38" s="39"/>
      <c r="AD38" s="39"/>
      <c r="AE38" s="39"/>
      <c r="AF38" s="39"/>
      <c r="AG38" s="39"/>
      <c r="AH38" s="39"/>
      <c r="AI38" s="40" t="s">
        <v>22</v>
      </c>
      <c r="AJ38" s="40"/>
      <c r="AK38" s="40"/>
      <c r="AL38" s="40"/>
      <c r="AM38" s="40"/>
      <c r="AN38" s="40"/>
      <c r="AO38" s="40"/>
      <c r="AP38" s="40"/>
      <c r="AQ38" s="40"/>
      <c r="AR38" s="40"/>
      <c r="AS38" s="40" t="s">
        <v>22</v>
      </c>
      <c r="AT38" s="40"/>
      <c r="AU38" s="40"/>
      <c r="AV38" s="40"/>
      <c r="AW38" s="40"/>
      <c r="AX38" s="40"/>
      <c r="AY38" s="40"/>
      <c r="AZ38" s="40"/>
      <c r="BA38" s="40"/>
      <c r="BB38" s="40"/>
      <c r="BC38" s="40" t="s">
        <v>22</v>
      </c>
      <c r="BD38" s="40"/>
      <c r="BE38" s="40"/>
      <c r="BF38" s="40"/>
      <c r="BG38" s="40"/>
      <c r="BH38" s="40"/>
      <c r="BI38" s="40"/>
      <c r="BJ38" s="40"/>
      <c r="BK38" s="40"/>
      <c r="BL38" s="40"/>
      <c r="BM38" s="40" t="s">
        <v>22</v>
      </c>
      <c r="BN38" s="40"/>
      <c r="BO38" s="40"/>
      <c r="BP38" s="40"/>
      <c r="BQ38" s="40"/>
      <c r="BR38" s="40"/>
      <c r="BS38" s="40"/>
      <c r="BT38" s="40"/>
      <c r="BU38" s="40"/>
      <c r="BV38" s="40"/>
      <c r="BW38" s="41">
        <f>SUM(BW37:CF37)</f>
        <v>423041.94</v>
      </c>
      <c r="BX38" s="41"/>
      <c r="BY38" s="41"/>
      <c r="BZ38" s="41"/>
      <c r="CA38" s="41"/>
      <c r="CB38" s="41"/>
      <c r="CC38" s="41"/>
      <c r="CD38" s="41"/>
      <c r="CE38" s="41"/>
      <c r="CF38" s="41"/>
    </row>
    <row r="39" spans="1:85" x14ac:dyDescent="0.2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</row>
    <row r="40" spans="1:85" ht="30.75" customHeight="1" x14ac:dyDescent="0.2">
      <c r="A40" s="57" t="s">
        <v>54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21"/>
    </row>
    <row r="41" spans="1:85" x14ac:dyDescent="0.2">
      <c r="A41" s="58" t="s">
        <v>0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60"/>
      <c r="T41" s="58" t="s">
        <v>49</v>
      </c>
      <c r="U41" s="59"/>
      <c r="V41" s="59"/>
      <c r="W41" s="59"/>
      <c r="X41" s="60"/>
      <c r="Y41" s="58" t="s">
        <v>1</v>
      </c>
      <c r="Z41" s="59"/>
      <c r="AA41" s="59"/>
      <c r="AB41" s="59"/>
      <c r="AC41" s="59"/>
      <c r="AD41" s="59"/>
      <c r="AE41" s="59"/>
      <c r="AF41" s="59"/>
      <c r="AG41" s="59"/>
      <c r="AH41" s="60"/>
      <c r="AI41" s="55" t="s">
        <v>2</v>
      </c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8" t="s">
        <v>3</v>
      </c>
      <c r="BX41" s="59"/>
      <c r="BY41" s="59"/>
      <c r="BZ41" s="59"/>
      <c r="CA41" s="59"/>
      <c r="CB41" s="59"/>
      <c r="CC41" s="59"/>
      <c r="CD41" s="59"/>
      <c r="CE41" s="59"/>
      <c r="CF41" s="60"/>
      <c r="CG41" s="8"/>
    </row>
    <row r="42" spans="1:85" x14ac:dyDescent="0.2">
      <c r="A42" s="49" t="s">
        <v>23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1"/>
      <c r="T42" s="49" t="s">
        <v>50</v>
      </c>
      <c r="U42" s="50"/>
      <c r="V42" s="50"/>
      <c r="W42" s="50"/>
      <c r="X42" s="51"/>
      <c r="Y42" s="49" t="s">
        <v>4</v>
      </c>
      <c r="Z42" s="50"/>
      <c r="AA42" s="50"/>
      <c r="AB42" s="50"/>
      <c r="AC42" s="50"/>
      <c r="AD42" s="50"/>
      <c r="AE42" s="50"/>
      <c r="AF42" s="50"/>
      <c r="AG42" s="50"/>
      <c r="AH42" s="51"/>
      <c r="AI42" s="49" t="s">
        <v>5</v>
      </c>
      <c r="AJ42" s="50"/>
      <c r="AK42" s="50"/>
      <c r="AL42" s="50"/>
      <c r="AM42" s="50"/>
      <c r="AN42" s="50"/>
      <c r="AO42" s="50"/>
      <c r="AP42" s="50"/>
      <c r="AQ42" s="50"/>
      <c r="AR42" s="51"/>
      <c r="AS42" s="55" t="s">
        <v>6</v>
      </c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49" t="s">
        <v>7</v>
      </c>
      <c r="BX42" s="50"/>
      <c r="BY42" s="50"/>
      <c r="BZ42" s="50"/>
      <c r="CA42" s="50"/>
      <c r="CB42" s="50"/>
      <c r="CC42" s="50"/>
      <c r="CD42" s="50"/>
      <c r="CE42" s="50"/>
      <c r="CF42" s="51"/>
    </row>
    <row r="43" spans="1:85" x14ac:dyDescent="0.2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1"/>
      <c r="T43" s="49" t="s">
        <v>51</v>
      </c>
      <c r="U43" s="50"/>
      <c r="V43" s="50"/>
      <c r="W43" s="50"/>
      <c r="X43" s="51"/>
      <c r="Y43" s="49" t="s">
        <v>8</v>
      </c>
      <c r="Z43" s="50"/>
      <c r="AA43" s="50"/>
      <c r="AB43" s="50"/>
      <c r="AC43" s="50"/>
      <c r="AD43" s="50"/>
      <c r="AE43" s="50"/>
      <c r="AF43" s="50"/>
      <c r="AG43" s="50"/>
      <c r="AH43" s="51"/>
      <c r="AI43" s="49" t="s">
        <v>102</v>
      </c>
      <c r="AJ43" s="50"/>
      <c r="AK43" s="50"/>
      <c r="AL43" s="50"/>
      <c r="AM43" s="50"/>
      <c r="AN43" s="50"/>
      <c r="AO43" s="50"/>
      <c r="AP43" s="50"/>
      <c r="AQ43" s="50"/>
      <c r="AR43" s="51"/>
      <c r="AS43" s="49" t="s">
        <v>9</v>
      </c>
      <c r="AT43" s="50"/>
      <c r="AU43" s="50"/>
      <c r="AV43" s="50"/>
      <c r="AW43" s="50"/>
      <c r="AX43" s="50"/>
      <c r="AY43" s="50"/>
      <c r="AZ43" s="50"/>
      <c r="BA43" s="50"/>
      <c r="BB43" s="51"/>
      <c r="BC43" s="55" t="s">
        <v>10</v>
      </c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49" t="s">
        <v>11</v>
      </c>
      <c r="BX43" s="50"/>
      <c r="BY43" s="50"/>
      <c r="BZ43" s="50"/>
      <c r="CA43" s="50"/>
      <c r="CB43" s="50"/>
      <c r="CC43" s="50"/>
      <c r="CD43" s="50"/>
      <c r="CE43" s="50"/>
      <c r="CF43" s="51"/>
    </row>
    <row r="44" spans="1:85" x14ac:dyDescent="0.2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1"/>
      <c r="T44" s="49" t="s">
        <v>52</v>
      </c>
      <c r="U44" s="50"/>
      <c r="V44" s="50"/>
      <c r="W44" s="50"/>
      <c r="X44" s="51"/>
      <c r="Y44" s="49"/>
      <c r="Z44" s="50"/>
      <c r="AA44" s="50"/>
      <c r="AB44" s="50"/>
      <c r="AC44" s="50"/>
      <c r="AD44" s="50"/>
      <c r="AE44" s="50"/>
      <c r="AF44" s="50"/>
      <c r="AG44" s="50"/>
      <c r="AH44" s="51"/>
      <c r="AI44" s="49"/>
      <c r="AJ44" s="50"/>
      <c r="AK44" s="50"/>
      <c r="AL44" s="50"/>
      <c r="AM44" s="50"/>
      <c r="AN44" s="50"/>
      <c r="AO44" s="50"/>
      <c r="AP44" s="50"/>
      <c r="AQ44" s="50"/>
      <c r="AR44" s="51"/>
      <c r="AS44" s="49" t="s">
        <v>12</v>
      </c>
      <c r="AT44" s="50"/>
      <c r="AU44" s="50"/>
      <c r="AV44" s="50"/>
      <c r="AW44" s="50"/>
      <c r="AX44" s="50"/>
      <c r="AY44" s="50"/>
      <c r="AZ44" s="50"/>
      <c r="BA44" s="50"/>
      <c r="BB44" s="51"/>
      <c r="BC44" s="49" t="s">
        <v>13</v>
      </c>
      <c r="BD44" s="50"/>
      <c r="BE44" s="50"/>
      <c r="BF44" s="50"/>
      <c r="BG44" s="50"/>
      <c r="BH44" s="50"/>
      <c r="BI44" s="50"/>
      <c r="BJ44" s="50"/>
      <c r="BK44" s="50"/>
      <c r="BL44" s="51"/>
      <c r="BM44" s="49" t="s">
        <v>14</v>
      </c>
      <c r="BN44" s="50"/>
      <c r="BO44" s="50"/>
      <c r="BP44" s="50"/>
      <c r="BQ44" s="50"/>
      <c r="BR44" s="50"/>
      <c r="BS44" s="50"/>
      <c r="BT44" s="50"/>
      <c r="BU44" s="50"/>
      <c r="BV44" s="50"/>
      <c r="BW44" s="49" t="s">
        <v>113</v>
      </c>
      <c r="BX44" s="50"/>
      <c r="BY44" s="50"/>
      <c r="BZ44" s="50"/>
      <c r="CA44" s="50"/>
      <c r="CB44" s="50"/>
      <c r="CC44" s="50"/>
      <c r="CD44" s="50"/>
      <c r="CE44" s="50"/>
      <c r="CF44" s="51"/>
    </row>
    <row r="45" spans="1:85" x14ac:dyDescent="0.2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1"/>
      <c r="T45" s="49"/>
      <c r="U45" s="50"/>
      <c r="V45" s="50"/>
      <c r="W45" s="50"/>
      <c r="X45" s="51"/>
      <c r="Y45" s="49"/>
      <c r="Z45" s="50"/>
      <c r="AA45" s="50"/>
      <c r="AB45" s="50"/>
      <c r="AC45" s="50"/>
      <c r="AD45" s="50"/>
      <c r="AE45" s="50"/>
      <c r="AF45" s="50"/>
      <c r="AG45" s="50"/>
      <c r="AH45" s="51"/>
      <c r="AI45" s="49"/>
      <c r="AJ45" s="50"/>
      <c r="AK45" s="50"/>
      <c r="AL45" s="50"/>
      <c r="AM45" s="50"/>
      <c r="AN45" s="50"/>
      <c r="AO45" s="50"/>
      <c r="AP45" s="50"/>
      <c r="AQ45" s="50"/>
      <c r="AR45" s="51"/>
      <c r="AS45" s="49" t="s">
        <v>15</v>
      </c>
      <c r="AT45" s="50"/>
      <c r="AU45" s="50"/>
      <c r="AV45" s="50"/>
      <c r="AW45" s="50"/>
      <c r="AX45" s="50"/>
      <c r="AY45" s="50"/>
      <c r="AZ45" s="50"/>
      <c r="BA45" s="50"/>
      <c r="BB45" s="51"/>
      <c r="BC45" s="49" t="s">
        <v>16</v>
      </c>
      <c r="BD45" s="50"/>
      <c r="BE45" s="50"/>
      <c r="BF45" s="50"/>
      <c r="BG45" s="50"/>
      <c r="BH45" s="50"/>
      <c r="BI45" s="50"/>
      <c r="BJ45" s="50"/>
      <c r="BK45" s="50"/>
      <c r="BL45" s="51"/>
      <c r="BM45" s="49" t="s">
        <v>17</v>
      </c>
      <c r="BN45" s="50"/>
      <c r="BO45" s="50"/>
      <c r="BP45" s="50"/>
      <c r="BQ45" s="50"/>
      <c r="BR45" s="50"/>
      <c r="BS45" s="50"/>
      <c r="BT45" s="50"/>
      <c r="BU45" s="50"/>
      <c r="BV45" s="50"/>
      <c r="BW45" s="49"/>
      <c r="BX45" s="50"/>
      <c r="BY45" s="50"/>
      <c r="BZ45" s="50"/>
      <c r="CA45" s="50"/>
      <c r="CB45" s="50"/>
      <c r="CC45" s="50"/>
      <c r="CD45" s="50"/>
      <c r="CE45" s="50"/>
      <c r="CF45" s="51"/>
    </row>
    <row r="46" spans="1:85" x14ac:dyDescent="0.2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4"/>
      <c r="T46" s="53"/>
      <c r="U46" s="53"/>
      <c r="V46" s="53"/>
      <c r="W46" s="53"/>
      <c r="X46" s="54"/>
      <c r="Y46" s="52"/>
      <c r="Z46" s="53"/>
      <c r="AA46" s="53"/>
      <c r="AB46" s="53"/>
      <c r="AC46" s="53"/>
      <c r="AD46" s="53"/>
      <c r="AE46" s="53"/>
      <c r="AF46" s="53"/>
      <c r="AG46" s="53"/>
      <c r="AH46" s="54"/>
      <c r="AI46" s="52"/>
      <c r="AJ46" s="53"/>
      <c r="AK46" s="53"/>
      <c r="AL46" s="53"/>
      <c r="AM46" s="53"/>
      <c r="AN46" s="53"/>
      <c r="AO46" s="53"/>
      <c r="AP46" s="53"/>
      <c r="AQ46" s="53"/>
      <c r="AR46" s="54"/>
      <c r="AS46" s="52"/>
      <c r="AT46" s="53"/>
      <c r="AU46" s="53"/>
      <c r="AV46" s="53"/>
      <c r="AW46" s="53"/>
      <c r="AX46" s="53"/>
      <c r="AY46" s="53"/>
      <c r="AZ46" s="53"/>
      <c r="BA46" s="53"/>
      <c r="BB46" s="54"/>
      <c r="BC46" s="52" t="s">
        <v>18</v>
      </c>
      <c r="BD46" s="53"/>
      <c r="BE46" s="53"/>
      <c r="BF46" s="53"/>
      <c r="BG46" s="53"/>
      <c r="BH46" s="53"/>
      <c r="BI46" s="53"/>
      <c r="BJ46" s="53"/>
      <c r="BK46" s="53"/>
      <c r="BL46" s="54"/>
      <c r="BM46" s="52" t="s">
        <v>19</v>
      </c>
      <c r="BN46" s="53"/>
      <c r="BO46" s="53"/>
      <c r="BP46" s="53"/>
      <c r="BQ46" s="53"/>
      <c r="BR46" s="53"/>
      <c r="BS46" s="53"/>
      <c r="BT46" s="53"/>
      <c r="BU46" s="53"/>
      <c r="BV46" s="53"/>
      <c r="BW46" s="52"/>
      <c r="BX46" s="53"/>
      <c r="BY46" s="53"/>
      <c r="BZ46" s="53"/>
      <c r="CA46" s="53"/>
      <c r="CB46" s="53"/>
      <c r="CC46" s="53"/>
      <c r="CD46" s="53"/>
      <c r="CE46" s="53"/>
      <c r="CF46" s="54"/>
    </row>
    <row r="47" spans="1:85" x14ac:dyDescent="0.2">
      <c r="A47" s="45">
        <v>1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6">
        <v>2</v>
      </c>
      <c r="U47" s="46"/>
      <c r="V47" s="47"/>
      <c r="W47" s="47"/>
      <c r="X47" s="47"/>
      <c r="Y47" s="47">
        <v>3</v>
      </c>
      <c r="Z47" s="47"/>
      <c r="AA47" s="47"/>
      <c r="AB47" s="47"/>
      <c r="AC47" s="47"/>
      <c r="AD47" s="47"/>
      <c r="AE47" s="47"/>
      <c r="AF47" s="47"/>
      <c r="AG47" s="47"/>
      <c r="AH47" s="47"/>
      <c r="AI47" s="47">
        <v>4</v>
      </c>
      <c r="AJ47" s="47"/>
      <c r="AK47" s="47"/>
      <c r="AL47" s="47"/>
      <c r="AM47" s="47"/>
      <c r="AN47" s="47"/>
      <c r="AO47" s="47"/>
      <c r="AP47" s="47"/>
      <c r="AQ47" s="47"/>
      <c r="AR47" s="47"/>
      <c r="AS47" s="47">
        <v>5</v>
      </c>
      <c r="AT47" s="47"/>
      <c r="AU47" s="47"/>
      <c r="AV47" s="47"/>
      <c r="AW47" s="47"/>
      <c r="AX47" s="47"/>
      <c r="AY47" s="47"/>
      <c r="AZ47" s="47"/>
      <c r="BA47" s="47"/>
      <c r="BB47" s="47"/>
      <c r="BC47" s="47">
        <v>6</v>
      </c>
      <c r="BD47" s="47"/>
      <c r="BE47" s="47"/>
      <c r="BF47" s="47"/>
      <c r="BG47" s="47"/>
      <c r="BH47" s="47"/>
      <c r="BI47" s="47"/>
      <c r="BJ47" s="47"/>
      <c r="BK47" s="47"/>
      <c r="BL47" s="47"/>
      <c r="BM47" s="47">
        <v>7</v>
      </c>
      <c r="BN47" s="47"/>
      <c r="BO47" s="47"/>
      <c r="BP47" s="47"/>
      <c r="BQ47" s="47"/>
      <c r="BR47" s="47"/>
      <c r="BS47" s="47"/>
      <c r="BT47" s="47"/>
      <c r="BU47" s="47"/>
      <c r="BV47" s="47"/>
      <c r="BW47" s="48">
        <v>8</v>
      </c>
      <c r="BX47" s="48"/>
      <c r="BY47" s="48"/>
      <c r="BZ47" s="48"/>
      <c r="CA47" s="48"/>
      <c r="CB47" s="48"/>
      <c r="CC47" s="48"/>
      <c r="CD47" s="48"/>
      <c r="CE47" s="48"/>
      <c r="CF47" s="48"/>
    </row>
    <row r="48" spans="1:85" ht="12.75" customHeight="1" x14ac:dyDescent="0.2">
      <c r="A48" s="42" t="s">
        <v>112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4" t="s">
        <v>105</v>
      </c>
      <c r="U48" s="44"/>
      <c r="V48" s="44"/>
      <c r="W48" s="44"/>
      <c r="X48" s="44"/>
      <c r="Y48" s="39">
        <v>3</v>
      </c>
      <c r="Z48" s="39"/>
      <c r="AA48" s="39"/>
      <c r="AB48" s="39"/>
      <c r="AC48" s="39"/>
      <c r="AD48" s="39"/>
      <c r="AE48" s="39"/>
      <c r="AF48" s="39"/>
      <c r="AG48" s="39"/>
      <c r="AH48" s="39"/>
      <c r="AI48" s="41">
        <f>AS48+BC48+BM48</f>
        <v>16589.88</v>
      </c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>
        <v>7373.28</v>
      </c>
      <c r="BD48" s="41"/>
      <c r="BE48" s="41"/>
      <c r="BF48" s="41"/>
      <c r="BG48" s="41"/>
      <c r="BH48" s="41"/>
      <c r="BI48" s="41"/>
      <c r="BJ48" s="41"/>
      <c r="BK48" s="41"/>
      <c r="BL48" s="41"/>
      <c r="BM48" s="41">
        <v>9216.6</v>
      </c>
      <c r="BN48" s="41"/>
      <c r="BO48" s="41"/>
      <c r="BP48" s="41"/>
      <c r="BQ48" s="41"/>
      <c r="BR48" s="41"/>
      <c r="BS48" s="41"/>
      <c r="BT48" s="41"/>
      <c r="BU48" s="41"/>
      <c r="BV48" s="41"/>
      <c r="BW48" s="41">
        <f>Y48*AI48*8.5</f>
        <v>423041.94</v>
      </c>
      <c r="BX48" s="41"/>
      <c r="BY48" s="41"/>
      <c r="BZ48" s="41"/>
      <c r="CA48" s="41"/>
      <c r="CB48" s="41"/>
      <c r="CC48" s="41"/>
      <c r="CD48" s="41"/>
      <c r="CE48" s="41"/>
      <c r="CF48" s="41"/>
    </row>
    <row r="49" spans="1:84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38" t="s">
        <v>21</v>
      </c>
      <c r="U49" s="38"/>
      <c r="V49" s="38"/>
      <c r="W49" s="38"/>
      <c r="X49" s="38"/>
      <c r="Y49" s="39">
        <f>SUM(Y48:AH48)</f>
        <v>3</v>
      </c>
      <c r="Z49" s="39"/>
      <c r="AA49" s="39"/>
      <c r="AB49" s="39"/>
      <c r="AC49" s="39"/>
      <c r="AD49" s="39"/>
      <c r="AE49" s="39"/>
      <c r="AF49" s="39"/>
      <c r="AG49" s="39"/>
      <c r="AH49" s="39"/>
      <c r="AI49" s="40" t="s">
        <v>22</v>
      </c>
      <c r="AJ49" s="40"/>
      <c r="AK49" s="40"/>
      <c r="AL49" s="40"/>
      <c r="AM49" s="40"/>
      <c r="AN49" s="40"/>
      <c r="AO49" s="40"/>
      <c r="AP49" s="40"/>
      <c r="AQ49" s="40"/>
      <c r="AR49" s="40"/>
      <c r="AS49" s="40" t="s">
        <v>22</v>
      </c>
      <c r="AT49" s="40"/>
      <c r="AU49" s="40"/>
      <c r="AV49" s="40"/>
      <c r="AW49" s="40"/>
      <c r="AX49" s="40"/>
      <c r="AY49" s="40"/>
      <c r="AZ49" s="40"/>
      <c r="BA49" s="40"/>
      <c r="BB49" s="40"/>
      <c r="BC49" s="40" t="s">
        <v>22</v>
      </c>
      <c r="BD49" s="40"/>
      <c r="BE49" s="40"/>
      <c r="BF49" s="40"/>
      <c r="BG49" s="40"/>
      <c r="BH49" s="40"/>
      <c r="BI49" s="40"/>
      <c r="BJ49" s="40"/>
      <c r="BK49" s="40"/>
      <c r="BL49" s="40"/>
      <c r="BM49" s="40" t="s">
        <v>22</v>
      </c>
      <c r="BN49" s="40"/>
      <c r="BO49" s="40"/>
      <c r="BP49" s="40"/>
      <c r="BQ49" s="40"/>
      <c r="BR49" s="40"/>
      <c r="BS49" s="40"/>
      <c r="BT49" s="40"/>
      <c r="BU49" s="40"/>
      <c r="BV49" s="40"/>
      <c r="BW49" s="41">
        <f>SUM(BW48:CF48)</f>
        <v>423041.94</v>
      </c>
      <c r="BX49" s="41"/>
      <c r="BY49" s="41"/>
      <c r="BZ49" s="41"/>
      <c r="CA49" s="41"/>
      <c r="CB49" s="41"/>
      <c r="CC49" s="41"/>
      <c r="CD49" s="41"/>
      <c r="CE49" s="41"/>
      <c r="CF49" s="41"/>
    </row>
    <row r="52" spans="1:84" x14ac:dyDescent="0.2">
      <c r="A52" s="57" t="s">
        <v>38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</row>
    <row r="53" spans="1:84" ht="15" x14ac:dyDescent="0.25">
      <c r="A53" s="23" t="s">
        <v>39</v>
      </c>
      <c r="B53" s="2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61" t="s">
        <v>125</v>
      </c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</row>
    <row r="54" spans="1:84" ht="15" x14ac:dyDescent="0.25">
      <c r="A54" s="22" t="s">
        <v>40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5"/>
      <c r="W54" s="25"/>
      <c r="X54" s="25"/>
      <c r="Y54" s="62" t="s">
        <v>110</v>
      </c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</row>
    <row r="55" spans="1:84" x14ac:dyDescent="0.2">
      <c r="A55" s="58" t="s">
        <v>0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60"/>
      <c r="T55" s="58" t="s">
        <v>49</v>
      </c>
      <c r="U55" s="59"/>
      <c r="V55" s="59"/>
      <c r="W55" s="59"/>
      <c r="X55" s="60"/>
      <c r="Y55" s="58" t="s">
        <v>1</v>
      </c>
      <c r="Z55" s="59"/>
      <c r="AA55" s="59"/>
      <c r="AB55" s="59"/>
      <c r="AC55" s="59"/>
      <c r="AD55" s="59"/>
      <c r="AE55" s="59"/>
      <c r="AF55" s="59"/>
      <c r="AG55" s="59"/>
      <c r="AH55" s="60"/>
      <c r="AI55" s="55" t="s">
        <v>2</v>
      </c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8" t="s">
        <v>3</v>
      </c>
      <c r="BX55" s="59"/>
      <c r="BY55" s="59"/>
      <c r="BZ55" s="59"/>
      <c r="CA55" s="59"/>
      <c r="CB55" s="59"/>
      <c r="CC55" s="59"/>
      <c r="CD55" s="59"/>
      <c r="CE55" s="59"/>
      <c r="CF55" s="60"/>
    </row>
    <row r="56" spans="1:84" x14ac:dyDescent="0.2">
      <c r="A56" s="49" t="s">
        <v>23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1"/>
      <c r="T56" s="49" t="s">
        <v>50</v>
      </c>
      <c r="U56" s="50"/>
      <c r="V56" s="50"/>
      <c r="W56" s="50"/>
      <c r="X56" s="51"/>
      <c r="Y56" s="49" t="s">
        <v>4</v>
      </c>
      <c r="Z56" s="50"/>
      <c r="AA56" s="50"/>
      <c r="AB56" s="50"/>
      <c r="AC56" s="50"/>
      <c r="AD56" s="50"/>
      <c r="AE56" s="50"/>
      <c r="AF56" s="50"/>
      <c r="AG56" s="50"/>
      <c r="AH56" s="51"/>
      <c r="AI56" s="49" t="s">
        <v>5</v>
      </c>
      <c r="AJ56" s="50"/>
      <c r="AK56" s="50"/>
      <c r="AL56" s="50"/>
      <c r="AM56" s="50"/>
      <c r="AN56" s="50"/>
      <c r="AO56" s="50"/>
      <c r="AP56" s="50"/>
      <c r="AQ56" s="50"/>
      <c r="AR56" s="51"/>
      <c r="AS56" s="55" t="s">
        <v>6</v>
      </c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49" t="s">
        <v>7</v>
      </c>
      <c r="BX56" s="50"/>
      <c r="BY56" s="50"/>
      <c r="BZ56" s="50"/>
      <c r="CA56" s="50"/>
      <c r="CB56" s="50"/>
      <c r="CC56" s="50"/>
      <c r="CD56" s="50"/>
      <c r="CE56" s="50"/>
      <c r="CF56" s="51"/>
    </row>
    <row r="57" spans="1:84" x14ac:dyDescent="0.2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1"/>
      <c r="T57" s="49" t="s">
        <v>51</v>
      </c>
      <c r="U57" s="50"/>
      <c r="V57" s="50"/>
      <c r="W57" s="50"/>
      <c r="X57" s="51"/>
      <c r="Y57" s="49" t="s">
        <v>8</v>
      </c>
      <c r="Z57" s="50"/>
      <c r="AA57" s="50"/>
      <c r="AB57" s="50"/>
      <c r="AC57" s="50"/>
      <c r="AD57" s="50"/>
      <c r="AE57" s="50"/>
      <c r="AF57" s="50"/>
      <c r="AG57" s="50"/>
      <c r="AH57" s="51"/>
      <c r="AI57" s="49" t="s">
        <v>102</v>
      </c>
      <c r="AJ57" s="50"/>
      <c r="AK57" s="50"/>
      <c r="AL57" s="50"/>
      <c r="AM57" s="50"/>
      <c r="AN57" s="50"/>
      <c r="AO57" s="50"/>
      <c r="AP57" s="50"/>
      <c r="AQ57" s="50"/>
      <c r="AR57" s="51"/>
      <c r="AS57" s="49" t="s">
        <v>9</v>
      </c>
      <c r="AT57" s="50"/>
      <c r="AU57" s="50"/>
      <c r="AV57" s="50"/>
      <c r="AW57" s="50"/>
      <c r="AX57" s="50"/>
      <c r="AY57" s="50"/>
      <c r="AZ57" s="50"/>
      <c r="BA57" s="50"/>
      <c r="BB57" s="51"/>
      <c r="BC57" s="55" t="s">
        <v>10</v>
      </c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49" t="s">
        <v>11</v>
      </c>
      <c r="BX57" s="50"/>
      <c r="BY57" s="50"/>
      <c r="BZ57" s="50"/>
      <c r="CA57" s="50"/>
      <c r="CB57" s="50"/>
      <c r="CC57" s="50"/>
      <c r="CD57" s="50"/>
      <c r="CE57" s="50"/>
      <c r="CF57" s="51"/>
    </row>
    <row r="58" spans="1:84" x14ac:dyDescent="0.2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1"/>
      <c r="T58" s="49" t="s">
        <v>52</v>
      </c>
      <c r="U58" s="50"/>
      <c r="V58" s="50"/>
      <c r="W58" s="50"/>
      <c r="X58" s="51"/>
      <c r="Y58" s="49"/>
      <c r="Z58" s="50"/>
      <c r="AA58" s="50"/>
      <c r="AB58" s="50"/>
      <c r="AC58" s="50"/>
      <c r="AD58" s="50"/>
      <c r="AE58" s="50"/>
      <c r="AF58" s="50"/>
      <c r="AG58" s="50"/>
      <c r="AH58" s="51"/>
      <c r="AI58" s="49"/>
      <c r="AJ58" s="50"/>
      <c r="AK58" s="50"/>
      <c r="AL58" s="50"/>
      <c r="AM58" s="50"/>
      <c r="AN58" s="50"/>
      <c r="AO58" s="50"/>
      <c r="AP58" s="50"/>
      <c r="AQ58" s="50"/>
      <c r="AR58" s="51"/>
      <c r="AS58" s="49" t="s">
        <v>12</v>
      </c>
      <c r="AT58" s="50"/>
      <c r="AU58" s="50"/>
      <c r="AV58" s="50"/>
      <c r="AW58" s="50"/>
      <c r="AX58" s="50"/>
      <c r="AY58" s="50"/>
      <c r="AZ58" s="50"/>
      <c r="BA58" s="50"/>
      <c r="BB58" s="51"/>
      <c r="BC58" s="49" t="s">
        <v>13</v>
      </c>
      <c r="BD58" s="50"/>
      <c r="BE58" s="50"/>
      <c r="BF58" s="50"/>
      <c r="BG58" s="50"/>
      <c r="BH58" s="50"/>
      <c r="BI58" s="50"/>
      <c r="BJ58" s="50"/>
      <c r="BK58" s="50"/>
      <c r="BL58" s="51"/>
      <c r="BM58" s="49" t="s">
        <v>14</v>
      </c>
      <c r="BN58" s="50"/>
      <c r="BO58" s="50"/>
      <c r="BP58" s="50"/>
      <c r="BQ58" s="50"/>
      <c r="BR58" s="50"/>
      <c r="BS58" s="50"/>
      <c r="BT58" s="50"/>
      <c r="BU58" s="50"/>
      <c r="BV58" s="50"/>
      <c r="BW58" s="49" t="s">
        <v>116</v>
      </c>
      <c r="BX58" s="50"/>
      <c r="BY58" s="50"/>
      <c r="BZ58" s="50"/>
      <c r="CA58" s="50"/>
      <c r="CB58" s="50"/>
      <c r="CC58" s="50"/>
      <c r="CD58" s="50"/>
      <c r="CE58" s="50"/>
      <c r="CF58" s="51"/>
    </row>
    <row r="59" spans="1:84" x14ac:dyDescent="0.2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1"/>
      <c r="T59" s="49"/>
      <c r="U59" s="50"/>
      <c r="V59" s="50"/>
      <c r="W59" s="50"/>
      <c r="X59" s="51"/>
      <c r="Y59" s="49"/>
      <c r="Z59" s="50"/>
      <c r="AA59" s="50"/>
      <c r="AB59" s="50"/>
      <c r="AC59" s="50"/>
      <c r="AD59" s="50"/>
      <c r="AE59" s="50"/>
      <c r="AF59" s="50"/>
      <c r="AG59" s="50"/>
      <c r="AH59" s="51"/>
      <c r="AI59" s="49"/>
      <c r="AJ59" s="50"/>
      <c r="AK59" s="50"/>
      <c r="AL59" s="50"/>
      <c r="AM59" s="50"/>
      <c r="AN59" s="50"/>
      <c r="AO59" s="50"/>
      <c r="AP59" s="50"/>
      <c r="AQ59" s="50"/>
      <c r="AR59" s="51"/>
      <c r="AS59" s="49" t="s">
        <v>15</v>
      </c>
      <c r="AT59" s="50"/>
      <c r="AU59" s="50"/>
      <c r="AV59" s="50"/>
      <c r="AW59" s="50"/>
      <c r="AX59" s="50"/>
      <c r="AY59" s="50"/>
      <c r="AZ59" s="50"/>
      <c r="BA59" s="50"/>
      <c r="BB59" s="51"/>
      <c r="BC59" s="49" t="s">
        <v>16</v>
      </c>
      <c r="BD59" s="50"/>
      <c r="BE59" s="50"/>
      <c r="BF59" s="50"/>
      <c r="BG59" s="50"/>
      <c r="BH59" s="50"/>
      <c r="BI59" s="50"/>
      <c r="BJ59" s="50"/>
      <c r="BK59" s="50"/>
      <c r="BL59" s="51"/>
      <c r="BM59" s="49" t="s">
        <v>17</v>
      </c>
      <c r="BN59" s="50"/>
      <c r="BO59" s="50"/>
      <c r="BP59" s="50"/>
      <c r="BQ59" s="50"/>
      <c r="BR59" s="50"/>
      <c r="BS59" s="50"/>
      <c r="BT59" s="50"/>
      <c r="BU59" s="50"/>
      <c r="BV59" s="50"/>
      <c r="BW59" s="49"/>
      <c r="BX59" s="50"/>
      <c r="BY59" s="50"/>
      <c r="BZ59" s="50"/>
      <c r="CA59" s="50"/>
      <c r="CB59" s="50"/>
      <c r="CC59" s="50"/>
      <c r="CD59" s="50"/>
      <c r="CE59" s="50"/>
      <c r="CF59" s="51"/>
    </row>
    <row r="60" spans="1:84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4"/>
      <c r="T60" s="53"/>
      <c r="U60" s="53"/>
      <c r="V60" s="53"/>
      <c r="W60" s="53"/>
      <c r="X60" s="54"/>
      <c r="Y60" s="52"/>
      <c r="Z60" s="53"/>
      <c r="AA60" s="53"/>
      <c r="AB60" s="53"/>
      <c r="AC60" s="53"/>
      <c r="AD60" s="53"/>
      <c r="AE60" s="53"/>
      <c r="AF60" s="53"/>
      <c r="AG60" s="53"/>
      <c r="AH60" s="54"/>
      <c r="AI60" s="52"/>
      <c r="AJ60" s="53"/>
      <c r="AK60" s="53"/>
      <c r="AL60" s="53"/>
      <c r="AM60" s="53"/>
      <c r="AN60" s="53"/>
      <c r="AO60" s="53"/>
      <c r="AP60" s="53"/>
      <c r="AQ60" s="53"/>
      <c r="AR60" s="54"/>
      <c r="AS60" s="52"/>
      <c r="AT60" s="53"/>
      <c r="AU60" s="53"/>
      <c r="AV60" s="53"/>
      <c r="AW60" s="53"/>
      <c r="AX60" s="53"/>
      <c r="AY60" s="53"/>
      <c r="AZ60" s="53"/>
      <c r="BA60" s="53"/>
      <c r="BB60" s="54"/>
      <c r="BC60" s="52" t="s">
        <v>18</v>
      </c>
      <c r="BD60" s="53"/>
      <c r="BE60" s="53"/>
      <c r="BF60" s="53"/>
      <c r="BG60" s="53"/>
      <c r="BH60" s="53"/>
      <c r="BI60" s="53"/>
      <c r="BJ60" s="53"/>
      <c r="BK60" s="53"/>
      <c r="BL60" s="54"/>
      <c r="BM60" s="52" t="s">
        <v>19</v>
      </c>
      <c r="BN60" s="53"/>
      <c r="BO60" s="53"/>
      <c r="BP60" s="53"/>
      <c r="BQ60" s="53"/>
      <c r="BR60" s="53"/>
      <c r="BS60" s="53"/>
      <c r="BT60" s="53"/>
      <c r="BU60" s="53"/>
      <c r="BV60" s="53"/>
      <c r="BW60" s="52"/>
      <c r="BX60" s="53"/>
      <c r="BY60" s="53"/>
      <c r="BZ60" s="53"/>
      <c r="CA60" s="53"/>
      <c r="CB60" s="53"/>
      <c r="CC60" s="53"/>
      <c r="CD60" s="53"/>
      <c r="CE60" s="53"/>
      <c r="CF60" s="54"/>
    </row>
    <row r="61" spans="1:84" x14ac:dyDescent="0.2">
      <c r="A61" s="45">
        <v>1</v>
      </c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6">
        <v>2</v>
      </c>
      <c r="U61" s="46"/>
      <c r="V61" s="47"/>
      <c r="W61" s="47"/>
      <c r="X61" s="47"/>
      <c r="Y61" s="47">
        <v>3</v>
      </c>
      <c r="Z61" s="47"/>
      <c r="AA61" s="47"/>
      <c r="AB61" s="47"/>
      <c r="AC61" s="47"/>
      <c r="AD61" s="47"/>
      <c r="AE61" s="47"/>
      <c r="AF61" s="47"/>
      <c r="AG61" s="47"/>
      <c r="AH61" s="47"/>
      <c r="AI61" s="47">
        <v>4</v>
      </c>
      <c r="AJ61" s="47"/>
      <c r="AK61" s="47"/>
      <c r="AL61" s="47"/>
      <c r="AM61" s="47"/>
      <c r="AN61" s="47"/>
      <c r="AO61" s="47"/>
      <c r="AP61" s="47"/>
      <c r="AQ61" s="47"/>
      <c r="AR61" s="47"/>
      <c r="AS61" s="47">
        <v>5</v>
      </c>
      <c r="AT61" s="47"/>
      <c r="AU61" s="47"/>
      <c r="AV61" s="47"/>
      <c r="AW61" s="47"/>
      <c r="AX61" s="47"/>
      <c r="AY61" s="47"/>
      <c r="AZ61" s="47"/>
      <c r="BA61" s="47"/>
      <c r="BB61" s="47"/>
      <c r="BC61" s="47">
        <v>6</v>
      </c>
      <c r="BD61" s="47"/>
      <c r="BE61" s="47"/>
      <c r="BF61" s="47"/>
      <c r="BG61" s="47"/>
      <c r="BH61" s="47"/>
      <c r="BI61" s="47"/>
      <c r="BJ61" s="47"/>
      <c r="BK61" s="47"/>
      <c r="BL61" s="47"/>
      <c r="BM61" s="47">
        <v>7</v>
      </c>
      <c r="BN61" s="47"/>
      <c r="BO61" s="47"/>
      <c r="BP61" s="47"/>
      <c r="BQ61" s="47"/>
      <c r="BR61" s="47"/>
      <c r="BS61" s="47"/>
      <c r="BT61" s="47"/>
      <c r="BU61" s="47"/>
      <c r="BV61" s="47"/>
      <c r="BW61" s="48">
        <v>8</v>
      </c>
      <c r="BX61" s="48"/>
      <c r="BY61" s="48"/>
      <c r="BZ61" s="48"/>
      <c r="CA61" s="48"/>
      <c r="CB61" s="48"/>
      <c r="CC61" s="48"/>
      <c r="CD61" s="48"/>
      <c r="CE61" s="48"/>
      <c r="CF61" s="48"/>
    </row>
    <row r="62" spans="1:84" ht="15" customHeight="1" x14ac:dyDescent="0.2">
      <c r="A62" s="42" t="s">
        <v>114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4" t="s">
        <v>105</v>
      </c>
      <c r="U62" s="44"/>
      <c r="V62" s="44"/>
      <c r="W62" s="44"/>
      <c r="X62" s="44"/>
      <c r="Y62" s="39">
        <v>1</v>
      </c>
      <c r="Z62" s="39"/>
      <c r="AA62" s="39"/>
      <c r="AB62" s="39"/>
      <c r="AC62" s="39"/>
      <c r="AD62" s="39"/>
      <c r="AE62" s="39"/>
      <c r="AF62" s="39"/>
      <c r="AG62" s="39"/>
      <c r="AH62" s="39"/>
      <c r="AI62" s="41">
        <f>AS62+BC62+BM62</f>
        <v>35994.400000000001</v>
      </c>
      <c r="AJ62" s="41"/>
      <c r="AK62" s="41"/>
      <c r="AL62" s="41"/>
      <c r="AM62" s="41"/>
      <c r="AN62" s="41"/>
      <c r="AO62" s="41"/>
      <c r="AP62" s="41"/>
      <c r="AQ62" s="41"/>
      <c r="AR62" s="41"/>
      <c r="AS62" s="41">
        <v>18000</v>
      </c>
      <c r="AT62" s="41"/>
      <c r="AU62" s="41"/>
      <c r="AV62" s="41"/>
      <c r="AW62" s="41"/>
      <c r="AX62" s="41"/>
      <c r="AY62" s="41"/>
      <c r="AZ62" s="41"/>
      <c r="BA62" s="41"/>
      <c r="BB62" s="41"/>
      <c r="BC62" s="41">
        <v>14400</v>
      </c>
      <c r="BD62" s="41"/>
      <c r="BE62" s="41"/>
      <c r="BF62" s="41"/>
      <c r="BG62" s="41"/>
      <c r="BH62" s="41"/>
      <c r="BI62" s="41"/>
      <c r="BJ62" s="41"/>
      <c r="BK62" s="41"/>
      <c r="BL62" s="41"/>
      <c r="BM62" s="41">
        <v>3594.4</v>
      </c>
      <c r="BN62" s="41"/>
      <c r="BO62" s="41"/>
      <c r="BP62" s="41"/>
      <c r="BQ62" s="41"/>
      <c r="BR62" s="41"/>
      <c r="BS62" s="41"/>
      <c r="BT62" s="41"/>
      <c r="BU62" s="41"/>
      <c r="BV62" s="41"/>
      <c r="BW62" s="41">
        <f>Y62*AI62*1</f>
        <v>35994.400000000001</v>
      </c>
      <c r="BX62" s="41"/>
      <c r="BY62" s="41"/>
      <c r="BZ62" s="41"/>
      <c r="CA62" s="41"/>
      <c r="CB62" s="41"/>
      <c r="CC62" s="41"/>
      <c r="CD62" s="41"/>
      <c r="CE62" s="41"/>
      <c r="CF62" s="41"/>
    </row>
    <row r="63" spans="1:84" x14ac:dyDescent="0.2">
      <c r="A63" s="42" t="s">
        <v>115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4"/>
      <c r="U63" s="44"/>
      <c r="V63" s="44"/>
      <c r="W63" s="44"/>
      <c r="X63" s="44"/>
      <c r="Y63" s="39">
        <v>1</v>
      </c>
      <c r="Z63" s="39"/>
      <c r="AA63" s="39"/>
      <c r="AB63" s="39"/>
      <c r="AC63" s="39"/>
      <c r="AD63" s="39"/>
      <c r="AE63" s="39"/>
      <c r="AF63" s="39"/>
      <c r="AG63" s="39"/>
      <c r="AH63" s="39"/>
      <c r="AI63" s="41">
        <f>AS63+BC63+BM63</f>
        <v>29289.599999999999</v>
      </c>
      <c r="AJ63" s="41"/>
      <c r="AK63" s="41"/>
      <c r="AL63" s="41"/>
      <c r="AM63" s="41"/>
      <c r="AN63" s="41"/>
      <c r="AO63" s="41"/>
      <c r="AP63" s="41"/>
      <c r="AQ63" s="41"/>
      <c r="AR63" s="41"/>
      <c r="AS63" s="41">
        <v>16272</v>
      </c>
      <c r="AT63" s="41"/>
      <c r="AU63" s="41"/>
      <c r="AV63" s="41"/>
      <c r="AW63" s="41"/>
      <c r="AX63" s="41"/>
      <c r="AY63" s="41"/>
      <c r="AZ63" s="41"/>
      <c r="BA63" s="41"/>
      <c r="BB63" s="41"/>
      <c r="BC63" s="41">
        <v>13017.6</v>
      </c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>
        <f>Y63*AI63*1</f>
        <v>29289.599999999999</v>
      </c>
      <c r="BX63" s="41"/>
      <c r="BY63" s="41"/>
      <c r="BZ63" s="41"/>
      <c r="CA63" s="41"/>
      <c r="CB63" s="41"/>
      <c r="CC63" s="41"/>
      <c r="CD63" s="41"/>
      <c r="CE63" s="41"/>
      <c r="CF63" s="41"/>
    </row>
    <row r="64" spans="1:84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38" t="s">
        <v>21</v>
      </c>
      <c r="U64" s="38"/>
      <c r="V64" s="38"/>
      <c r="W64" s="38"/>
      <c r="X64" s="38"/>
      <c r="Y64" s="39">
        <f>SUM(Y63:AH63)</f>
        <v>1</v>
      </c>
      <c r="Z64" s="39"/>
      <c r="AA64" s="39"/>
      <c r="AB64" s="39"/>
      <c r="AC64" s="39"/>
      <c r="AD64" s="39"/>
      <c r="AE64" s="39"/>
      <c r="AF64" s="39"/>
      <c r="AG64" s="39"/>
      <c r="AH64" s="39"/>
      <c r="AI64" s="40" t="s">
        <v>22</v>
      </c>
      <c r="AJ64" s="40"/>
      <c r="AK64" s="40"/>
      <c r="AL64" s="40"/>
      <c r="AM64" s="40"/>
      <c r="AN64" s="40"/>
      <c r="AO64" s="40"/>
      <c r="AP64" s="40"/>
      <c r="AQ64" s="40"/>
      <c r="AR64" s="40"/>
      <c r="AS64" s="40" t="s">
        <v>22</v>
      </c>
      <c r="AT64" s="40"/>
      <c r="AU64" s="40"/>
      <c r="AV64" s="40"/>
      <c r="AW64" s="40"/>
      <c r="AX64" s="40"/>
      <c r="AY64" s="40"/>
      <c r="AZ64" s="40"/>
      <c r="BA64" s="40"/>
      <c r="BB64" s="40"/>
      <c r="BC64" s="40" t="s">
        <v>22</v>
      </c>
      <c r="BD64" s="40"/>
      <c r="BE64" s="40"/>
      <c r="BF64" s="40"/>
      <c r="BG64" s="40"/>
      <c r="BH64" s="40"/>
      <c r="BI64" s="40"/>
      <c r="BJ64" s="40"/>
      <c r="BK64" s="40"/>
      <c r="BL64" s="40"/>
      <c r="BM64" s="40" t="s">
        <v>22</v>
      </c>
      <c r="BN64" s="40"/>
      <c r="BO64" s="40"/>
      <c r="BP64" s="40"/>
      <c r="BQ64" s="40"/>
      <c r="BR64" s="40"/>
      <c r="BS64" s="40"/>
      <c r="BT64" s="40"/>
      <c r="BU64" s="40"/>
      <c r="BV64" s="40"/>
      <c r="BW64" s="41">
        <f>SUM(BW62:CF63)</f>
        <v>65284</v>
      </c>
      <c r="BX64" s="41"/>
      <c r="BY64" s="41"/>
      <c r="BZ64" s="41"/>
      <c r="CA64" s="41"/>
      <c r="CB64" s="41"/>
      <c r="CC64" s="41"/>
      <c r="CD64" s="41"/>
      <c r="CE64" s="41"/>
      <c r="CF64" s="41"/>
    </row>
    <row r="66" spans="1:84" x14ac:dyDescent="0.2">
      <c r="A66" s="57" t="s">
        <v>53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7"/>
      <c r="CA66" s="57"/>
      <c r="CB66" s="57"/>
      <c r="CC66" s="57"/>
      <c r="CD66" s="57"/>
      <c r="CE66" s="57"/>
      <c r="CF66" s="57"/>
    </row>
    <row r="67" spans="1:84" x14ac:dyDescent="0.2">
      <c r="A67" s="58" t="s">
        <v>0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60"/>
      <c r="T67" s="58" t="s">
        <v>49</v>
      </c>
      <c r="U67" s="59"/>
      <c r="V67" s="59"/>
      <c r="W67" s="59"/>
      <c r="X67" s="60"/>
      <c r="Y67" s="58" t="s">
        <v>1</v>
      </c>
      <c r="Z67" s="59"/>
      <c r="AA67" s="59"/>
      <c r="AB67" s="59"/>
      <c r="AC67" s="59"/>
      <c r="AD67" s="59"/>
      <c r="AE67" s="59"/>
      <c r="AF67" s="59"/>
      <c r="AG67" s="59"/>
      <c r="AH67" s="60"/>
      <c r="AI67" s="55" t="s">
        <v>2</v>
      </c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8" t="s">
        <v>3</v>
      </c>
      <c r="BX67" s="59"/>
      <c r="BY67" s="59"/>
      <c r="BZ67" s="59"/>
      <c r="CA67" s="59"/>
      <c r="CB67" s="59"/>
      <c r="CC67" s="59"/>
      <c r="CD67" s="59"/>
      <c r="CE67" s="59"/>
      <c r="CF67" s="60"/>
    </row>
    <row r="68" spans="1:84" x14ac:dyDescent="0.2">
      <c r="A68" s="49" t="s">
        <v>23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1"/>
      <c r="T68" s="49" t="s">
        <v>50</v>
      </c>
      <c r="U68" s="50"/>
      <c r="V68" s="50"/>
      <c r="W68" s="50"/>
      <c r="X68" s="51"/>
      <c r="Y68" s="49" t="s">
        <v>4</v>
      </c>
      <c r="Z68" s="50"/>
      <c r="AA68" s="50"/>
      <c r="AB68" s="50"/>
      <c r="AC68" s="50"/>
      <c r="AD68" s="50"/>
      <c r="AE68" s="50"/>
      <c r="AF68" s="50"/>
      <c r="AG68" s="50"/>
      <c r="AH68" s="51"/>
      <c r="AI68" s="49" t="s">
        <v>5</v>
      </c>
      <c r="AJ68" s="50"/>
      <c r="AK68" s="50"/>
      <c r="AL68" s="50"/>
      <c r="AM68" s="50"/>
      <c r="AN68" s="50"/>
      <c r="AO68" s="50"/>
      <c r="AP68" s="50"/>
      <c r="AQ68" s="50"/>
      <c r="AR68" s="51"/>
      <c r="AS68" s="55" t="s">
        <v>6</v>
      </c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49" t="s">
        <v>7</v>
      </c>
      <c r="BX68" s="50"/>
      <c r="BY68" s="50"/>
      <c r="BZ68" s="50"/>
      <c r="CA68" s="50"/>
      <c r="CB68" s="50"/>
      <c r="CC68" s="50"/>
      <c r="CD68" s="50"/>
      <c r="CE68" s="50"/>
      <c r="CF68" s="51"/>
    </row>
    <row r="69" spans="1:84" x14ac:dyDescent="0.2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1"/>
      <c r="T69" s="49" t="s">
        <v>51</v>
      </c>
      <c r="U69" s="50"/>
      <c r="V69" s="50"/>
      <c r="W69" s="50"/>
      <c r="X69" s="51"/>
      <c r="Y69" s="49" t="s">
        <v>8</v>
      </c>
      <c r="Z69" s="50"/>
      <c r="AA69" s="50"/>
      <c r="AB69" s="50"/>
      <c r="AC69" s="50"/>
      <c r="AD69" s="50"/>
      <c r="AE69" s="50"/>
      <c r="AF69" s="50"/>
      <c r="AG69" s="50"/>
      <c r="AH69" s="51"/>
      <c r="AI69" s="49" t="s">
        <v>102</v>
      </c>
      <c r="AJ69" s="50"/>
      <c r="AK69" s="50"/>
      <c r="AL69" s="50"/>
      <c r="AM69" s="50"/>
      <c r="AN69" s="50"/>
      <c r="AO69" s="50"/>
      <c r="AP69" s="50"/>
      <c r="AQ69" s="50"/>
      <c r="AR69" s="51"/>
      <c r="AS69" s="49" t="s">
        <v>9</v>
      </c>
      <c r="AT69" s="50"/>
      <c r="AU69" s="50"/>
      <c r="AV69" s="50"/>
      <c r="AW69" s="50"/>
      <c r="AX69" s="50"/>
      <c r="AY69" s="50"/>
      <c r="AZ69" s="50"/>
      <c r="BA69" s="50"/>
      <c r="BB69" s="51"/>
      <c r="BC69" s="55" t="s">
        <v>10</v>
      </c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49" t="s">
        <v>11</v>
      </c>
      <c r="BX69" s="50"/>
      <c r="BY69" s="50"/>
      <c r="BZ69" s="50"/>
      <c r="CA69" s="50"/>
      <c r="CB69" s="50"/>
      <c r="CC69" s="50"/>
      <c r="CD69" s="50"/>
      <c r="CE69" s="50"/>
      <c r="CF69" s="51"/>
    </row>
    <row r="70" spans="1:84" x14ac:dyDescent="0.2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1"/>
      <c r="T70" s="49" t="s">
        <v>52</v>
      </c>
      <c r="U70" s="50"/>
      <c r="V70" s="50"/>
      <c r="W70" s="50"/>
      <c r="X70" s="51"/>
      <c r="Y70" s="49"/>
      <c r="Z70" s="50"/>
      <c r="AA70" s="50"/>
      <c r="AB70" s="50"/>
      <c r="AC70" s="50"/>
      <c r="AD70" s="50"/>
      <c r="AE70" s="50"/>
      <c r="AF70" s="50"/>
      <c r="AG70" s="50"/>
      <c r="AH70" s="51"/>
      <c r="AI70" s="49"/>
      <c r="AJ70" s="50"/>
      <c r="AK70" s="50"/>
      <c r="AL70" s="50"/>
      <c r="AM70" s="50"/>
      <c r="AN70" s="50"/>
      <c r="AO70" s="50"/>
      <c r="AP70" s="50"/>
      <c r="AQ70" s="50"/>
      <c r="AR70" s="51"/>
      <c r="AS70" s="49" t="s">
        <v>12</v>
      </c>
      <c r="AT70" s="50"/>
      <c r="AU70" s="50"/>
      <c r="AV70" s="50"/>
      <c r="AW70" s="50"/>
      <c r="AX70" s="50"/>
      <c r="AY70" s="50"/>
      <c r="AZ70" s="50"/>
      <c r="BA70" s="50"/>
      <c r="BB70" s="51"/>
      <c r="BC70" s="49" t="s">
        <v>13</v>
      </c>
      <c r="BD70" s="50"/>
      <c r="BE70" s="50"/>
      <c r="BF70" s="50"/>
      <c r="BG70" s="50"/>
      <c r="BH70" s="50"/>
      <c r="BI70" s="50"/>
      <c r="BJ70" s="50"/>
      <c r="BK70" s="50"/>
      <c r="BL70" s="51"/>
      <c r="BM70" s="49" t="s">
        <v>14</v>
      </c>
      <c r="BN70" s="50"/>
      <c r="BO70" s="50"/>
      <c r="BP70" s="50"/>
      <c r="BQ70" s="50"/>
      <c r="BR70" s="50"/>
      <c r="BS70" s="50"/>
      <c r="BT70" s="50"/>
      <c r="BU70" s="50"/>
      <c r="BV70" s="50"/>
      <c r="BW70" s="49" t="s">
        <v>116</v>
      </c>
      <c r="BX70" s="50"/>
      <c r="BY70" s="50"/>
      <c r="BZ70" s="50"/>
      <c r="CA70" s="50"/>
      <c r="CB70" s="50"/>
      <c r="CC70" s="50"/>
      <c r="CD70" s="50"/>
      <c r="CE70" s="50"/>
      <c r="CF70" s="51"/>
    </row>
    <row r="71" spans="1:84" x14ac:dyDescent="0.2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1"/>
      <c r="T71" s="49"/>
      <c r="U71" s="50"/>
      <c r="V71" s="50"/>
      <c r="W71" s="50"/>
      <c r="X71" s="51"/>
      <c r="Y71" s="49"/>
      <c r="Z71" s="50"/>
      <c r="AA71" s="50"/>
      <c r="AB71" s="50"/>
      <c r="AC71" s="50"/>
      <c r="AD71" s="50"/>
      <c r="AE71" s="50"/>
      <c r="AF71" s="50"/>
      <c r="AG71" s="50"/>
      <c r="AH71" s="51"/>
      <c r="AI71" s="49"/>
      <c r="AJ71" s="50"/>
      <c r="AK71" s="50"/>
      <c r="AL71" s="50"/>
      <c r="AM71" s="50"/>
      <c r="AN71" s="50"/>
      <c r="AO71" s="50"/>
      <c r="AP71" s="50"/>
      <c r="AQ71" s="50"/>
      <c r="AR71" s="51"/>
      <c r="AS71" s="49" t="s">
        <v>15</v>
      </c>
      <c r="AT71" s="50"/>
      <c r="AU71" s="50"/>
      <c r="AV71" s="50"/>
      <c r="AW71" s="50"/>
      <c r="AX71" s="50"/>
      <c r="AY71" s="50"/>
      <c r="AZ71" s="50"/>
      <c r="BA71" s="50"/>
      <c r="BB71" s="51"/>
      <c r="BC71" s="49" t="s">
        <v>16</v>
      </c>
      <c r="BD71" s="50"/>
      <c r="BE71" s="50"/>
      <c r="BF71" s="50"/>
      <c r="BG71" s="50"/>
      <c r="BH71" s="50"/>
      <c r="BI71" s="50"/>
      <c r="BJ71" s="50"/>
      <c r="BK71" s="50"/>
      <c r="BL71" s="51"/>
      <c r="BM71" s="49" t="s">
        <v>17</v>
      </c>
      <c r="BN71" s="50"/>
      <c r="BO71" s="50"/>
      <c r="BP71" s="50"/>
      <c r="BQ71" s="50"/>
      <c r="BR71" s="50"/>
      <c r="BS71" s="50"/>
      <c r="BT71" s="50"/>
      <c r="BU71" s="50"/>
      <c r="BV71" s="50"/>
      <c r="BW71" s="49"/>
      <c r="BX71" s="50"/>
      <c r="BY71" s="50"/>
      <c r="BZ71" s="50"/>
      <c r="CA71" s="50"/>
      <c r="CB71" s="50"/>
      <c r="CC71" s="50"/>
      <c r="CD71" s="50"/>
      <c r="CE71" s="50"/>
      <c r="CF71" s="51"/>
    </row>
    <row r="72" spans="1:84" x14ac:dyDescent="0.2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4"/>
      <c r="T72" s="53"/>
      <c r="U72" s="53"/>
      <c r="V72" s="53"/>
      <c r="W72" s="53"/>
      <c r="X72" s="54"/>
      <c r="Y72" s="52"/>
      <c r="Z72" s="53"/>
      <c r="AA72" s="53"/>
      <c r="AB72" s="53"/>
      <c r="AC72" s="53"/>
      <c r="AD72" s="53"/>
      <c r="AE72" s="53"/>
      <c r="AF72" s="53"/>
      <c r="AG72" s="53"/>
      <c r="AH72" s="54"/>
      <c r="AI72" s="52"/>
      <c r="AJ72" s="53"/>
      <c r="AK72" s="53"/>
      <c r="AL72" s="53"/>
      <c r="AM72" s="53"/>
      <c r="AN72" s="53"/>
      <c r="AO72" s="53"/>
      <c r="AP72" s="53"/>
      <c r="AQ72" s="53"/>
      <c r="AR72" s="54"/>
      <c r="AS72" s="52"/>
      <c r="AT72" s="53"/>
      <c r="AU72" s="53"/>
      <c r="AV72" s="53"/>
      <c r="AW72" s="53"/>
      <c r="AX72" s="53"/>
      <c r="AY72" s="53"/>
      <c r="AZ72" s="53"/>
      <c r="BA72" s="53"/>
      <c r="BB72" s="54"/>
      <c r="BC72" s="52" t="s">
        <v>18</v>
      </c>
      <c r="BD72" s="53"/>
      <c r="BE72" s="53"/>
      <c r="BF72" s="53"/>
      <c r="BG72" s="53"/>
      <c r="BH72" s="53"/>
      <c r="BI72" s="53"/>
      <c r="BJ72" s="53"/>
      <c r="BK72" s="53"/>
      <c r="BL72" s="54"/>
      <c r="BM72" s="52" t="s">
        <v>19</v>
      </c>
      <c r="BN72" s="53"/>
      <c r="BO72" s="53"/>
      <c r="BP72" s="53"/>
      <c r="BQ72" s="53"/>
      <c r="BR72" s="53"/>
      <c r="BS72" s="53"/>
      <c r="BT72" s="53"/>
      <c r="BU72" s="53"/>
      <c r="BV72" s="53"/>
      <c r="BW72" s="52"/>
      <c r="BX72" s="53"/>
      <c r="BY72" s="53"/>
      <c r="BZ72" s="53"/>
      <c r="CA72" s="53"/>
      <c r="CB72" s="53"/>
      <c r="CC72" s="53"/>
      <c r="CD72" s="53"/>
      <c r="CE72" s="53"/>
      <c r="CF72" s="54"/>
    </row>
    <row r="73" spans="1:84" x14ac:dyDescent="0.2">
      <c r="A73" s="45">
        <v>1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6">
        <v>2</v>
      </c>
      <c r="U73" s="46"/>
      <c r="V73" s="47"/>
      <c r="W73" s="47"/>
      <c r="X73" s="47"/>
      <c r="Y73" s="47">
        <v>3</v>
      </c>
      <c r="Z73" s="47"/>
      <c r="AA73" s="47"/>
      <c r="AB73" s="47"/>
      <c r="AC73" s="47"/>
      <c r="AD73" s="47"/>
      <c r="AE73" s="47"/>
      <c r="AF73" s="47"/>
      <c r="AG73" s="47"/>
      <c r="AH73" s="47"/>
      <c r="AI73" s="47">
        <v>4</v>
      </c>
      <c r="AJ73" s="47"/>
      <c r="AK73" s="47"/>
      <c r="AL73" s="47"/>
      <c r="AM73" s="47"/>
      <c r="AN73" s="47"/>
      <c r="AO73" s="47"/>
      <c r="AP73" s="47"/>
      <c r="AQ73" s="47"/>
      <c r="AR73" s="47"/>
      <c r="AS73" s="47">
        <v>5</v>
      </c>
      <c r="AT73" s="47"/>
      <c r="AU73" s="47"/>
      <c r="AV73" s="47"/>
      <c r="AW73" s="47"/>
      <c r="AX73" s="47"/>
      <c r="AY73" s="47"/>
      <c r="AZ73" s="47"/>
      <c r="BA73" s="47"/>
      <c r="BB73" s="47"/>
      <c r="BC73" s="47">
        <v>6</v>
      </c>
      <c r="BD73" s="47"/>
      <c r="BE73" s="47"/>
      <c r="BF73" s="47"/>
      <c r="BG73" s="47"/>
      <c r="BH73" s="47"/>
      <c r="BI73" s="47"/>
      <c r="BJ73" s="47"/>
      <c r="BK73" s="47"/>
      <c r="BL73" s="47"/>
      <c r="BM73" s="47">
        <v>7</v>
      </c>
      <c r="BN73" s="47"/>
      <c r="BO73" s="47"/>
      <c r="BP73" s="47"/>
      <c r="BQ73" s="47"/>
      <c r="BR73" s="47"/>
      <c r="BS73" s="47"/>
      <c r="BT73" s="47"/>
      <c r="BU73" s="47"/>
      <c r="BV73" s="47"/>
      <c r="BW73" s="48">
        <v>8</v>
      </c>
      <c r="BX73" s="48"/>
      <c r="BY73" s="48"/>
      <c r="BZ73" s="48"/>
      <c r="CA73" s="48"/>
      <c r="CB73" s="48"/>
      <c r="CC73" s="48"/>
      <c r="CD73" s="48"/>
      <c r="CE73" s="48"/>
      <c r="CF73" s="48"/>
    </row>
    <row r="74" spans="1:84" ht="12.75" customHeight="1" x14ac:dyDescent="0.2">
      <c r="A74" s="42" t="s">
        <v>114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4" t="s">
        <v>105</v>
      </c>
      <c r="U74" s="44"/>
      <c r="V74" s="44"/>
      <c r="W74" s="44"/>
      <c r="X74" s="44"/>
      <c r="Y74" s="39">
        <v>1</v>
      </c>
      <c r="Z74" s="39"/>
      <c r="AA74" s="39"/>
      <c r="AB74" s="39"/>
      <c r="AC74" s="39"/>
      <c r="AD74" s="39"/>
      <c r="AE74" s="39"/>
      <c r="AF74" s="39"/>
      <c r="AG74" s="39"/>
      <c r="AH74" s="39"/>
      <c r="AI74" s="41">
        <f>AS74+BC74+BM74</f>
        <v>32642.080000000002</v>
      </c>
      <c r="AJ74" s="41"/>
      <c r="AK74" s="41"/>
      <c r="AL74" s="41"/>
      <c r="AM74" s="41"/>
      <c r="AN74" s="41"/>
      <c r="AO74" s="41"/>
      <c r="AP74" s="41"/>
      <c r="AQ74" s="41"/>
      <c r="AR74" s="41"/>
      <c r="AS74" s="41">
        <v>18000</v>
      </c>
      <c r="AT74" s="41"/>
      <c r="AU74" s="41"/>
      <c r="AV74" s="41"/>
      <c r="AW74" s="41"/>
      <c r="AX74" s="41"/>
      <c r="AY74" s="41"/>
      <c r="AZ74" s="41"/>
      <c r="BA74" s="41"/>
      <c r="BB74" s="41"/>
      <c r="BC74" s="41">
        <v>14400</v>
      </c>
      <c r="BD74" s="41"/>
      <c r="BE74" s="41"/>
      <c r="BF74" s="41"/>
      <c r="BG74" s="41"/>
      <c r="BH74" s="41"/>
      <c r="BI74" s="41"/>
      <c r="BJ74" s="41"/>
      <c r="BK74" s="41"/>
      <c r="BL74" s="41"/>
      <c r="BM74" s="41">
        <v>242.08</v>
      </c>
      <c r="BN74" s="41"/>
      <c r="BO74" s="41"/>
      <c r="BP74" s="41"/>
      <c r="BQ74" s="41"/>
      <c r="BR74" s="41"/>
      <c r="BS74" s="41"/>
      <c r="BT74" s="41"/>
      <c r="BU74" s="41"/>
      <c r="BV74" s="41"/>
      <c r="BW74" s="41">
        <f>Y74*AI74*1</f>
        <v>32642.080000000002</v>
      </c>
      <c r="BX74" s="41"/>
      <c r="BY74" s="41"/>
      <c r="BZ74" s="41"/>
      <c r="CA74" s="41"/>
      <c r="CB74" s="41"/>
      <c r="CC74" s="41"/>
      <c r="CD74" s="41"/>
      <c r="CE74" s="41"/>
      <c r="CF74" s="41"/>
    </row>
    <row r="75" spans="1:84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38" t="s">
        <v>21</v>
      </c>
      <c r="U75" s="38"/>
      <c r="V75" s="38"/>
      <c r="W75" s="38"/>
      <c r="X75" s="38"/>
      <c r="Y75" s="39">
        <f>SUM(Y74:AH74)</f>
        <v>1</v>
      </c>
      <c r="Z75" s="39"/>
      <c r="AA75" s="39"/>
      <c r="AB75" s="39"/>
      <c r="AC75" s="39"/>
      <c r="AD75" s="39"/>
      <c r="AE75" s="39"/>
      <c r="AF75" s="39"/>
      <c r="AG75" s="39"/>
      <c r="AH75" s="39"/>
      <c r="AI75" s="40" t="s">
        <v>22</v>
      </c>
      <c r="AJ75" s="40"/>
      <c r="AK75" s="40"/>
      <c r="AL75" s="40"/>
      <c r="AM75" s="40"/>
      <c r="AN75" s="40"/>
      <c r="AO75" s="40"/>
      <c r="AP75" s="40"/>
      <c r="AQ75" s="40"/>
      <c r="AR75" s="40"/>
      <c r="AS75" s="40" t="s">
        <v>22</v>
      </c>
      <c r="AT75" s="40"/>
      <c r="AU75" s="40"/>
      <c r="AV75" s="40"/>
      <c r="AW75" s="40"/>
      <c r="AX75" s="40"/>
      <c r="AY75" s="40"/>
      <c r="AZ75" s="40"/>
      <c r="BA75" s="40"/>
      <c r="BB75" s="40"/>
      <c r="BC75" s="40" t="s">
        <v>22</v>
      </c>
      <c r="BD75" s="40"/>
      <c r="BE75" s="40"/>
      <c r="BF75" s="40"/>
      <c r="BG75" s="40"/>
      <c r="BH75" s="40"/>
      <c r="BI75" s="40"/>
      <c r="BJ75" s="40"/>
      <c r="BK75" s="40"/>
      <c r="BL75" s="40"/>
      <c r="BM75" s="40" t="s">
        <v>22</v>
      </c>
      <c r="BN75" s="40"/>
      <c r="BO75" s="40"/>
      <c r="BP75" s="40"/>
      <c r="BQ75" s="40"/>
      <c r="BR75" s="40"/>
      <c r="BS75" s="40"/>
      <c r="BT75" s="40"/>
      <c r="BU75" s="40"/>
      <c r="BV75" s="40"/>
      <c r="BW75" s="41">
        <f>SUM(BW74:CF74)</f>
        <v>32642.080000000002</v>
      </c>
      <c r="BX75" s="41"/>
      <c r="BY75" s="41"/>
      <c r="BZ75" s="41"/>
      <c r="CA75" s="41"/>
      <c r="CB75" s="41"/>
      <c r="CC75" s="41"/>
      <c r="CD75" s="41"/>
      <c r="CE75" s="41"/>
      <c r="CF75" s="41"/>
    </row>
    <row r="76" spans="1:84" x14ac:dyDescent="0.2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</row>
    <row r="77" spans="1:84" x14ac:dyDescent="0.2">
      <c r="A77" s="57" t="s">
        <v>54</v>
      </c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</row>
    <row r="78" spans="1:84" x14ac:dyDescent="0.2">
      <c r="A78" s="58" t="s">
        <v>0</v>
      </c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60"/>
      <c r="T78" s="58" t="s">
        <v>49</v>
      </c>
      <c r="U78" s="59"/>
      <c r="V78" s="59"/>
      <c r="W78" s="59"/>
      <c r="X78" s="60"/>
      <c r="Y78" s="58" t="s">
        <v>1</v>
      </c>
      <c r="Z78" s="59"/>
      <c r="AA78" s="59"/>
      <c r="AB78" s="59"/>
      <c r="AC78" s="59"/>
      <c r="AD78" s="59"/>
      <c r="AE78" s="59"/>
      <c r="AF78" s="59"/>
      <c r="AG78" s="59"/>
      <c r="AH78" s="60"/>
      <c r="AI78" s="55" t="s">
        <v>2</v>
      </c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8" t="s">
        <v>3</v>
      </c>
      <c r="BX78" s="59"/>
      <c r="BY78" s="59"/>
      <c r="BZ78" s="59"/>
      <c r="CA78" s="59"/>
      <c r="CB78" s="59"/>
      <c r="CC78" s="59"/>
      <c r="CD78" s="59"/>
      <c r="CE78" s="59"/>
      <c r="CF78" s="60"/>
    </row>
    <row r="79" spans="1:84" x14ac:dyDescent="0.2">
      <c r="A79" s="49" t="s">
        <v>23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1"/>
      <c r="T79" s="49" t="s">
        <v>50</v>
      </c>
      <c r="U79" s="50"/>
      <c r="V79" s="50"/>
      <c r="W79" s="50"/>
      <c r="X79" s="51"/>
      <c r="Y79" s="49" t="s">
        <v>4</v>
      </c>
      <c r="Z79" s="50"/>
      <c r="AA79" s="50"/>
      <c r="AB79" s="50"/>
      <c r="AC79" s="50"/>
      <c r="AD79" s="50"/>
      <c r="AE79" s="50"/>
      <c r="AF79" s="50"/>
      <c r="AG79" s="50"/>
      <c r="AH79" s="51"/>
      <c r="AI79" s="49" t="s">
        <v>5</v>
      </c>
      <c r="AJ79" s="50"/>
      <c r="AK79" s="50"/>
      <c r="AL79" s="50"/>
      <c r="AM79" s="50"/>
      <c r="AN79" s="50"/>
      <c r="AO79" s="50"/>
      <c r="AP79" s="50"/>
      <c r="AQ79" s="50"/>
      <c r="AR79" s="51"/>
      <c r="AS79" s="55" t="s">
        <v>6</v>
      </c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49" t="s">
        <v>7</v>
      </c>
      <c r="BX79" s="50"/>
      <c r="BY79" s="50"/>
      <c r="BZ79" s="50"/>
      <c r="CA79" s="50"/>
      <c r="CB79" s="50"/>
      <c r="CC79" s="50"/>
      <c r="CD79" s="50"/>
      <c r="CE79" s="50"/>
      <c r="CF79" s="51"/>
    </row>
    <row r="80" spans="1:84" x14ac:dyDescent="0.2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1"/>
      <c r="T80" s="49" t="s">
        <v>51</v>
      </c>
      <c r="U80" s="50"/>
      <c r="V80" s="50"/>
      <c r="W80" s="50"/>
      <c r="X80" s="51"/>
      <c r="Y80" s="49" t="s">
        <v>8</v>
      </c>
      <c r="Z80" s="50"/>
      <c r="AA80" s="50"/>
      <c r="AB80" s="50"/>
      <c r="AC80" s="50"/>
      <c r="AD80" s="50"/>
      <c r="AE80" s="50"/>
      <c r="AF80" s="50"/>
      <c r="AG80" s="50"/>
      <c r="AH80" s="51"/>
      <c r="AI80" s="49" t="s">
        <v>102</v>
      </c>
      <c r="AJ80" s="50"/>
      <c r="AK80" s="50"/>
      <c r="AL80" s="50"/>
      <c r="AM80" s="50"/>
      <c r="AN80" s="50"/>
      <c r="AO80" s="50"/>
      <c r="AP80" s="50"/>
      <c r="AQ80" s="50"/>
      <c r="AR80" s="51"/>
      <c r="AS80" s="49" t="s">
        <v>9</v>
      </c>
      <c r="AT80" s="50"/>
      <c r="AU80" s="50"/>
      <c r="AV80" s="50"/>
      <c r="AW80" s="50"/>
      <c r="AX80" s="50"/>
      <c r="AY80" s="50"/>
      <c r="AZ80" s="50"/>
      <c r="BA80" s="50"/>
      <c r="BB80" s="51"/>
      <c r="BC80" s="55" t="s">
        <v>10</v>
      </c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49" t="s">
        <v>11</v>
      </c>
      <c r="BX80" s="50"/>
      <c r="BY80" s="50"/>
      <c r="BZ80" s="50"/>
      <c r="CA80" s="50"/>
      <c r="CB80" s="50"/>
      <c r="CC80" s="50"/>
      <c r="CD80" s="50"/>
      <c r="CE80" s="50"/>
      <c r="CF80" s="51"/>
    </row>
    <row r="81" spans="1:84" x14ac:dyDescent="0.2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1"/>
      <c r="T81" s="49" t="s">
        <v>52</v>
      </c>
      <c r="U81" s="50"/>
      <c r="V81" s="50"/>
      <c r="W81" s="50"/>
      <c r="X81" s="51"/>
      <c r="Y81" s="49"/>
      <c r="Z81" s="50"/>
      <c r="AA81" s="50"/>
      <c r="AB81" s="50"/>
      <c r="AC81" s="50"/>
      <c r="AD81" s="50"/>
      <c r="AE81" s="50"/>
      <c r="AF81" s="50"/>
      <c r="AG81" s="50"/>
      <c r="AH81" s="51"/>
      <c r="AI81" s="49"/>
      <c r="AJ81" s="50"/>
      <c r="AK81" s="50"/>
      <c r="AL81" s="50"/>
      <c r="AM81" s="50"/>
      <c r="AN81" s="50"/>
      <c r="AO81" s="50"/>
      <c r="AP81" s="50"/>
      <c r="AQ81" s="50"/>
      <c r="AR81" s="51"/>
      <c r="AS81" s="49" t="s">
        <v>12</v>
      </c>
      <c r="AT81" s="50"/>
      <c r="AU81" s="50"/>
      <c r="AV81" s="50"/>
      <c r="AW81" s="50"/>
      <c r="AX81" s="50"/>
      <c r="AY81" s="50"/>
      <c r="AZ81" s="50"/>
      <c r="BA81" s="50"/>
      <c r="BB81" s="51"/>
      <c r="BC81" s="49" t="s">
        <v>13</v>
      </c>
      <c r="BD81" s="50"/>
      <c r="BE81" s="50"/>
      <c r="BF81" s="50"/>
      <c r="BG81" s="50"/>
      <c r="BH81" s="50"/>
      <c r="BI81" s="50"/>
      <c r="BJ81" s="50"/>
      <c r="BK81" s="50"/>
      <c r="BL81" s="51"/>
      <c r="BM81" s="49" t="s">
        <v>14</v>
      </c>
      <c r="BN81" s="50"/>
      <c r="BO81" s="50"/>
      <c r="BP81" s="50"/>
      <c r="BQ81" s="50"/>
      <c r="BR81" s="50"/>
      <c r="BS81" s="50"/>
      <c r="BT81" s="50"/>
      <c r="BU81" s="50"/>
      <c r="BV81" s="50"/>
      <c r="BW81" s="49" t="s">
        <v>116</v>
      </c>
      <c r="BX81" s="50"/>
      <c r="BY81" s="50"/>
      <c r="BZ81" s="50"/>
      <c r="CA81" s="50"/>
      <c r="CB81" s="50"/>
      <c r="CC81" s="50"/>
      <c r="CD81" s="50"/>
      <c r="CE81" s="50"/>
      <c r="CF81" s="51"/>
    </row>
    <row r="82" spans="1:84" x14ac:dyDescent="0.2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1"/>
      <c r="T82" s="49"/>
      <c r="U82" s="50"/>
      <c r="V82" s="50"/>
      <c r="W82" s="50"/>
      <c r="X82" s="51"/>
      <c r="Y82" s="49"/>
      <c r="Z82" s="50"/>
      <c r="AA82" s="50"/>
      <c r="AB82" s="50"/>
      <c r="AC82" s="50"/>
      <c r="AD82" s="50"/>
      <c r="AE82" s="50"/>
      <c r="AF82" s="50"/>
      <c r="AG82" s="50"/>
      <c r="AH82" s="51"/>
      <c r="AI82" s="49"/>
      <c r="AJ82" s="50"/>
      <c r="AK82" s="50"/>
      <c r="AL82" s="50"/>
      <c r="AM82" s="50"/>
      <c r="AN82" s="50"/>
      <c r="AO82" s="50"/>
      <c r="AP82" s="50"/>
      <c r="AQ82" s="50"/>
      <c r="AR82" s="51"/>
      <c r="AS82" s="49" t="s">
        <v>15</v>
      </c>
      <c r="AT82" s="50"/>
      <c r="AU82" s="50"/>
      <c r="AV82" s="50"/>
      <c r="AW82" s="50"/>
      <c r="AX82" s="50"/>
      <c r="AY82" s="50"/>
      <c r="AZ82" s="50"/>
      <c r="BA82" s="50"/>
      <c r="BB82" s="51"/>
      <c r="BC82" s="49" t="s">
        <v>16</v>
      </c>
      <c r="BD82" s="50"/>
      <c r="BE82" s="50"/>
      <c r="BF82" s="50"/>
      <c r="BG82" s="50"/>
      <c r="BH82" s="50"/>
      <c r="BI82" s="50"/>
      <c r="BJ82" s="50"/>
      <c r="BK82" s="50"/>
      <c r="BL82" s="51"/>
      <c r="BM82" s="49" t="s">
        <v>17</v>
      </c>
      <c r="BN82" s="50"/>
      <c r="BO82" s="50"/>
      <c r="BP82" s="50"/>
      <c r="BQ82" s="50"/>
      <c r="BR82" s="50"/>
      <c r="BS82" s="50"/>
      <c r="BT82" s="50"/>
      <c r="BU82" s="50"/>
      <c r="BV82" s="50"/>
      <c r="BW82" s="49"/>
      <c r="BX82" s="50"/>
      <c r="BY82" s="50"/>
      <c r="BZ82" s="50"/>
      <c r="CA82" s="50"/>
      <c r="CB82" s="50"/>
      <c r="CC82" s="50"/>
      <c r="CD82" s="50"/>
      <c r="CE82" s="50"/>
      <c r="CF82" s="51"/>
    </row>
    <row r="83" spans="1:84" x14ac:dyDescent="0.2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4"/>
      <c r="T83" s="53"/>
      <c r="U83" s="53"/>
      <c r="V83" s="53"/>
      <c r="W83" s="53"/>
      <c r="X83" s="54"/>
      <c r="Y83" s="52"/>
      <c r="Z83" s="53"/>
      <c r="AA83" s="53"/>
      <c r="AB83" s="53"/>
      <c r="AC83" s="53"/>
      <c r="AD83" s="53"/>
      <c r="AE83" s="53"/>
      <c r="AF83" s="53"/>
      <c r="AG83" s="53"/>
      <c r="AH83" s="54"/>
      <c r="AI83" s="52"/>
      <c r="AJ83" s="53"/>
      <c r="AK83" s="53"/>
      <c r="AL83" s="53"/>
      <c r="AM83" s="53"/>
      <c r="AN83" s="53"/>
      <c r="AO83" s="53"/>
      <c r="AP83" s="53"/>
      <c r="AQ83" s="53"/>
      <c r="AR83" s="54"/>
      <c r="AS83" s="52"/>
      <c r="AT83" s="53"/>
      <c r="AU83" s="53"/>
      <c r="AV83" s="53"/>
      <c r="AW83" s="53"/>
      <c r="AX83" s="53"/>
      <c r="AY83" s="53"/>
      <c r="AZ83" s="53"/>
      <c r="BA83" s="53"/>
      <c r="BB83" s="54"/>
      <c r="BC83" s="52" t="s">
        <v>18</v>
      </c>
      <c r="BD83" s="53"/>
      <c r="BE83" s="53"/>
      <c r="BF83" s="53"/>
      <c r="BG83" s="53"/>
      <c r="BH83" s="53"/>
      <c r="BI83" s="53"/>
      <c r="BJ83" s="53"/>
      <c r="BK83" s="53"/>
      <c r="BL83" s="54"/>
      <c r="BM83" s="52" t="s">
        <v>19</v>
      </c>
      <c r="BN83" s="53"/>
      <c r="BO83" s="53"/>
      <c r="BP83" s="53"/>
      <c r="BQ83" s="53"/>
      <c r="BR83" s="53"/>
      <c r="BS83" s="53"/>
      <c r="BT83" s="53"/>
      <c r="BU83" s="53"/>
      <c r="BV83" s="53"/>
      <c r="BW83" s="52"/>
      <c r="BX83" s="53"/>
      <c r="BY83" s="53"/>
      <c r="BZ83" s="53"/>
      <c r="CA83" s="53"/>
      <c r="CB83" s="53"/>
      <c r="CC83" s="53"/>
      <c r="CD83" s="53"/>
      <c r="CE83" s="53"/>
      <c r="CF83" s="54"/>
    </row>
    <row r="84" spans="1:84" x14ac:dyDescent="0.2">
      <c r="A84" s="45">
        <v>1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6">
        <v>2</v>
      </c>
      <c r="U84" s="46"/>
      <c r="V84" s="47"/>
      <c r="W84" s="47"/>
      <c r="X84" s="47"/>
      <c r="Y84" s="47">
        <v>3</v>
      </c>
      <c r="Z84" s="47"/>
      <c r="AA84" s="47"/>
      <c r="AB84" s="47"/>
      <c r="AC84" s="47"/>
      <c r="AD84" s="47"/>
      <c r="AE84" s="47"/>
      <c r="AF84" s="47"/>
      <c r="AG84" s="47"/>
      <c r="AH84" s="47"/>
      <c r="AI84" s="47">
        <v>4</v>
      </c>
      <c r="AJ84" s="47"/>
      <c r="AK84" s="47"/>
      <c r="AL84" s="47"/>
      <c r="AM84" s="47"/>
      <c r="AN84" s="47"/>
      <c r="AO84" s="47"/>
      <c r="AP84" s="47"/>
      <c r="AQ84" s="47"/>
      <c r="AR84" s="47"/>
      <c r="AS84" s="47">
        <v>5</v>
      </c>
      <c r="AT84" s="47"/>
      <c r="AU84" s="47"/>
      <c r="AV84" s="47"/>
      <c r="AW84" s="47"/>
      <c r="AX84" s="47"/>
      <c r="AY84" s="47"/>
      <c r="AZ84" s="47"/>
      <c r="BA84" s="47"/>
      <c r="BB84" s="47"/>
      <c r="BC84" s="47">
        <v>6</v>
      </c>
      <c r="BD84" s="47"/>
      <c r="BE84" s="47"/>
      <c r="BF84" s="47"/>
      <c r="BG84" s="47"/>
      <c r="BH84" s="47"/>
      <c r="BI84" s="47"/>
      <c r="BJ84" s="47"/>
      <c r="BK84" s="47"/>
      <c r="BL84" s="47"/>
      <c r="BM84" s="47">
        <v>7</v>
      </c>
      <c r="BN84" s="47"/>
      <c r="BO84" s="47"/>
      <c r="BP84" s="47"/>
      <c r="BQ84" s="47"/>
      <c r="BR84" s="47"/>
      <c r="BS84" s="47"/>
      <c r="BT84" s="47"/>
      <c r="BU84" s="47"/>
      <c r="BV84" s="47"/>
      <c r="BW84" s="48">
        <v>8</v>
      </c>
      <c r="BX84" s="48"/>
      <c r="BY84" s="48"/>
      <c r="BZ84" s="48"/>
      <c r="CA84" s="48"/>
      <c r="CB84" s="48"/>
      <c r="CC84" s="48"/>
      <c r="CD84" s="48"/>
      <c r="CE84" s="48"/>
      <c r="CF84" s="48"/>
    </row>
    <row r="85" spans="1:84" ht="12.75" customHeight="1" x14ac:dyDescent="0.2">
      <c r="A85" s="42" t="s">
        <v>114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4" t="s">
        <v>105</v>
      </c>
      <c r="U85" s="44"/>
      <c r="V85" s="44"/>
      <c r="W85" s="44"/>
      <c r="X85" s="44"/>
      <c r="Y85" s="39">
        <v>1</v>
      </c>
      <c r="Z85" s="39"/>
      <c r="AA85" s="39"/>
      <c r="AB85" s="39"/>
      <c r="AC85" s="39"/>
      <c r="AD85" s="39"/>
      <c r="AE85" s="39"/>
      <c r="AF85" s="39"/>
      <c r="AG85" s="39"/>
      <c r="AH85" s="39"/>
      <c r="AI85" s="41">
        <f>AS85+BC85+BM85</f>
        <v>32642.080000000002</v>
      </c>
      <c r="AJ85" s="41"/>
      <c r="AK85" s="41"/>
      <c r="AL85" s="41"/>
      <c r="AM85" s="41"/>
      <c r="AN85" s="41"/>
      <c r="AO85" s="41"/>
      <c r="AP85" s="41"/>
      <c r="AQ85" s="41"/>
      <c r="AR85" s="41"/>
      <c r="AS85" s="41">
        <v>18000</v>
      </c>
      <c r="AT85" s="41"/>
      <c r="AU85" s="41"/>
      <c r="AV85" s="41"/>
      <c r="AW85" s="41"/>
      <c r="AX85" s="41"/>
      <c r="AY85" s="41"/>
      <c r="AZ85" s="41"/>
      <c r="BA85" s="41"/>
      <c r="BB85" s="41"/>
      <c r="BC85" s="41">
        <v>14400</v>
      </c>
      <c r="BD85" s="41"/>
      <c r="BE85" s="41"/>
      <c r="BF85" s="41"/>
      <c r="BG85" s="41"/>
      <c r="BH85" s="41"/>
      <c r="BI85" s="41"/>
      <c r="BJ85" s="41"/>
      <c r="BK85" s="41"/>
      <c r="BL85" s="41"/>
      <c r="BM85" s="41">
        <v>242.08</v>
      </c>
      <c r="BN85" s="41"/>
      <c r="BO85" s="41"/>
      <c r="BP85" s="41"/>
      <c r="BQ85" s="41"/>
      <c r="BR85" s="41"/>
      <c r="BS85" s="41"/>
      <c r="BT85" s="41"/>
      <c r="BU85" s="41"/>
      <c r="BV85" s="41"/>
      <c r="BW85" s="41">
        <f>Y85*AI85*1</f>
        <v>32642.080000000002</v>
      </c>
      <c r="BX85" s="41"/>
      <c r="BY85" s="41"/>
      <c r="BZ85" s="41"/>
      <c r="CA85" s="41"/>
      <c r="CB85" s="41"/>
      <c r="CC85" s="41"/>
      <c r="CD85" s="41"/>
      <c r="CE85" s="41"/>
      <c r="CF85" s="41"/>
    </row>
    <row r="86" spans="1:84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38" t="s">
        <v>21</v>
      </c>
      <c r="U86" s="38"/>
      <c r="V86" s="38"/>
      <c r="W86" s="38"/>
      <c r="X86" s="38"/>
      <c r="Y86" s="39">
        <f>SUM(Y85:AH85)</f>
        <v>1</v>
      </c>
      <c r="Z86" s="39"/>
      <c r="AA86" s="39"/>
      <c r="AB86" s="39"/>
      <c r="AC86" s="39"/>
      <c r="AD86" s="39"/>
      <c r="AE86" s="39"/>
      <c r="AF86" s="39"/>
      <c r="AG86" s="39"/>
      <c r="AH86" s="39"/>
      <c r="AI86" s="40" t="s">
        <v>22</v>
      </c>
      <c r="AJ86" s="40"/>
      <c r="AK86" s="40"/>
      <c r="AL86" s="40"/>
      <c r="AM86" s="40"/>
      <c r="AN86" s="40"/>
      <c r="AO86" s="40"/>
      <c r="AP86" s="40"/>
      <c r="AQ86" s="40"/>
      <c r="AR86" s="40"/>
      <c r="AS86" s="40" t="s">
        <v>22</v>
      </c>
      <c r="AT86" s="40"/>
      <c r="AU86" s="40"/>
      <c r="AV86" s="40"/>
      <c r="AW86" s="40"/>
      <c r="AX86" s="40"/>
      <c r="AY86" s="40"/>
      <c r="AZ86" s="40"/>
      <c r="BA86" s="40"/>
      <c r="BB86" s="40"/>
      <c r="BC86" s="40" t="s">
        <v>22</v>
      </c>
      <c r="BD86" s="40"/>
      <c r="BE86" s="40"/>
      <c r="BF86" s="40"/>
      <c r="BG86" s="40"/>
      <c r="BH86" s="40"/>
      <c r="BI86" s="40"/>
      <c r="BJ86" s="40"/>
      <c r="BK86" s="40"/>
      <c r="BL86" s="40"/>
      <c r="BM86" s="40" t="s">
        <v>22</v>
      </c>
      <c r="BN86" s="40"/>
      <c r="BO86" s="40"/>
      <c r="BP86" s="40"/>
      <c r="BQ86" s="40"/>
      <c r="BR86" s="40"/>
      <c r="BS86" s="40"/>
      <c r="BT86" s="40"/>
      <c r="BU86" s="40"/>
      <c r="BV86" s="40"/>
      <c r="BW86" s="41">
        <f>SUM(BW85:CF85)</f>
        <v>32642.080000000002</v>
      </c>
      <c r="BX86" s="41"/>
      <c r="BY86" s="41"/>
      <c r="BZ86" s="41"/>
      <c r="CA86" s="41"/>
      <c r="CB86" s="41"/>
      <c r="CC86" s="41"/>
      <c r="CD86" s="41"/>
      <c r="CE86" s="41"/>
      <c r="CF86" s="41"/>
    </row>
  </sheetData>
  <mergeCells count="424">
    <mergeCell ref="BW45:CF45"/>
    <mergeCell ref="AS44:BB44"/>
    <mergeCell ref="BC44:BL44"/>
    <mergeCell ref="BM44:BV44"/>
    <mergeCell ref="BW44:CF44"/>
    <mergeCell ref="BW42:CF42"/>
    <mergeCell ref="A43:S43"/>
    <mergeCell ref="T43:X43"/>
    <mergeCell ref="Y43:AH43"/>
    <mergeCell ref="AI43:AR43"/>
    <mergeCell ref="AS43:BB43"/>
    <mergeCell ref="BC43:BV43"/>
    <mergeCell ref="BW43:CF43"/>
    <mergeCell ref="A44:S44"/>
    <mergeCell ref="T44:X44"/>
    <mergeCell ref="Y44:AH44"/>
    <mergeCell ref="AI44:AR44"/>
    <mergeCell ref="Y42:AH42"/>
    <mergeCell ref="AI42:AR42"/>
    <mergeCell ref="AS42:BV42"/>
    <mergeCell ref="A45:S45"/>
    <mergeCell ref="T45:X45"/>
    <mergeCell ref="Y45:AH45"/>
    <mergeCell ref="AI45:AR45"/>
    <mergeCell ref="AS45:BB45"/>
    <mergeCell ref="BC45:BL45"/>
    <mergeCell ref="BM45:BV45"/>
    <mergeCell ref="AM2:AN2"/>
    <mergeCell ref="AP2:AQ2"/>
    <mergeCell ref="BW5:CF5"/>
    <mergeCell ref="BW8:CF8"/>
    <mergeCell ref="BW9:CF9"/>
    <mergeCell ref="BW10:CF10"/>
    <mergeCell ref="A16:CF16"/>
    <mergeCell ref="T41:X41"/>
    <mergeCell ref="Y41:AH41"/>
    <mergeCell ref="AI41:BV41"/>
    <mergeCell ref="BW41:CF41"/>
    <mergeCell ref="AR2:AS2"/>
    <mergeCell ref="BW4:CF4"/>
    <mergeCell ref="BM38:BV38"/>
    <mergeCell ref="BW38:CF38"/>
    <mergeCell ref="Y38:AH38"/>
    <mergeCell ref="AI38:AR38"/>
    <mergeCell ref="AS38:BB38"/>
    <mergeCell ref="BC38:BL38"/>
    <mergeCell ref="A42:S42"/>
    <mergeCell ref="T42:X42"/>
    <mergeCell ref="A40:CF40"/>
    <mergeCell ref="T38:X38"/>
    <mergeCell ref="A41:S41"/>
    <mergeCell ref="A1:BU1"/>
    <mergeCell ref="J10:BU10"/>
    <mergeCell ref="T17:CF17"/>
    <mergeCell ref="Y18:CF18"/>
    <mergeCell ref="A29:CF29"/>
    <mergeCell ref="A30:S30"/>
    <mergeCell ref="T30:X30"/>
    <mergeCell ref="Y30:AH30"/>
    <mergeCell ref="AI30:BV30"/>
    <mergeCell ref="BW30:CF30"/>
    <mergeCell ref="BW11:CF11"/>
    <mergeCell ref="BW12:CF12"/>
    <mergeCell ref="BW6:CF7"/>
    <mergeCell ref="J9:BR9"/>
    <mergeCell ref="V2:W2"/>
    <mergeCell ref="X2:Y2"/>
    <mergeCell ref="AK2:AL2"/>
    <mergeCell ref="AS49:BB49"/>
    <mergeCell ref="BC49:BL49"/>
    <mergeCell ref="BM49:BV49"/>
    <mergeCell ref="BW49:CF49"/>
    <mergeCell ref="BC48:BL48"/>
    <mergeCell ref="A48:S48"/>
    <mergeCell ref="Y48:AH48"/>
    <mergeCell ref="AI48:AR48"/>
    <mergeCell ref="AS48:BB48"/>
    <mergeCell ref="BM48:BV48"/>
    <mergeCell ref="T48:X48"/>
    <mergeCell ref="T49:X49"/>
    <mergeCell ref="BW48:CF48"/>
    <mergeCell ref="Y49:AH49"/>
    <mergeCell ref="AI49:AR49"/>
    <mergeCell ref="A47:S47"/>
    <mergeCell ref="T47:X47"/>
    <mergeCell ref="Y47:AH47"/>
    <mergeCell ref="AI47:AR47"/>
    <mergeCell ref="BW47:CF47"/>
    <mergeCell ref="AS47:BB47"/>
    <mergeCell ref="BC47:BL47"/>
    <mergeCell ref="BM47:BV47"/>
    <mergeCell ref="A46:S46"/>
    <mergeCell ref="T46:X46"/>
    <mergeCell ref="Y46:AH46"/>
    <mergeCell ref="BW46:CF46"/>
    <mergeCell ref="AI46:AR46"/>
    <mergeCell ref="AS46:BB46"/>
    <mergeCell ref="BC46:BL46"/>
    <mergeCell ref="BM46:BV46"/>
    <mergeCell ref="Y27:AH27"/>
    <mergeCell ref="AI27:AR27"/>
    <mergeCell ref="AS27:BB27"/>
    <mergeCell ref="BC27:BL27"/>
    <mergeCell ref="BM36:BV36"/>
    <mergeCell ref="BW36:CF36"/>
    <mergeCell ref="A37:S37"/>
    <mergeCell ref="Y37:AH37"/>
    <mergeCell ref="AI37:AR37"/>
    <mergeCell ref="AS37:BB37"/>
    <mergeCell ref="BC37:BL37"/>
    <mergeCell ref="BM37:BV37"/>
    <mergeCell ref="BW37:CF37"/>
    <mergeCell ref="A36:S36"/>
    <mergeCell ref="T36:X36"/>
    <mergeCell ref="Y36:AH36"/>
    <mergeCell ref="AI36:AR36"/>
    <mergeCell ref="AS36:BB36"/>
    <mergeCell ref="BC36:BL36"/>
    <mergeCell ref="T37:X37"/>
    <mergeCell ref="BW34:CF34"/>
    <mergeCell ref="A35:S35"/>
    <mergeCell ref="T35:X35"/>
    <mergeCell ref="Y35:AH35"/>
    <mergeCell ref="AI35:AR35"/>
    <mergeCell ref="AS35:BB35"/>
    <mergeCell ref="BC35:BL35"/>
    <mergeCell ref="BM35:BV35"/>
    <mergeCell ref="BW35:CF35"/>
    <mergeCell ref="BC34:BL34"/>
    <mergeCell ref="A34:S34"/>
    <mergeCell ref="T34:X34"/>
    <mergeCell ref="Y34:AH34"/>
    <mergeCell ref="AI34:AR34"/>
    <mergeCell ref="AS34:BB34"/>
    <mergeCell ref="BM34:BV34"/>
    <mergeCell ref="BM27:BV27"/>
    <mergeCell ref="BW27:CF27"/>
    <mergeCell ref="AS31:BV31"/>
    <mergeCell ref="BW31:CF31"/>
    <mergeCell ref="A33:S33"/>
    <mergeCell ref="T33:X33"/>
    <mergeCell ref="Y33:AH33"/>
    <mergeCell ref="AI33:AR33"/>
    <mergeCell ref="BW33:CF33"/>
    <mergeCell ref="A32:S32"/>
    <mergeCell ref="T32:X32"/>
    <mergeCell ref="Y32:AH32"/>
    <mergeCell ref="BW32:CF32"/>
    <mergeCell ref="AI32:AR32"/>
    <mergeCell ref="AS32:BB32"/>
    <mergeCell ref="BC32:BV32"/>
    <mergeCell ref="AS33:BB33"/>
    <mergeCell ref="BC33:BL33"/>
    <mergeCell ref="BM33:BV33"/>
    <mergeCell ref="A31:S31"/>
    <mergeCell ref="T31:X31"/>
    <mergeCell ref="Y31:AH31"/>
    <mergeCell ref="AI31:AR31"/>
    <mergeCell ref="T27:X27"/>
    <mergeCell ref="BM25:BV25"/>
    <mergeCell ref="BW25:CF25"/>
    <mergeCell ref="A26:S26"/>
    <mergeCell ref="Y26:AH26"/>
    <mergeCell ref="AI26:AR26"/>
    <mergeCell ref="AS26:BB26"/>
    <mergeCell ref="BC26:BL26"/>
    <mergeCell ref="BM26:BV26"/>
    <mergeCell ref="BW26:CF26"/>
    <mergeCell ref="A25:S25"/>
    <mergeCell ref="T25:X25"/>
    <mergeCell ref="Y25:AH25"/>
    <mergeCell ref="AI25:AR25"/>
    <mergeCell ref="AS25:BB25"/>
    <mergeCell ref="BC25:BL25"/>
    <mergeCell ref="T26:X26"/>
    <mergeCell ref="BM23:BV23"/>
    <mergeCell ref="BW23:CF23"/>
    <mergeCell ref="A24:S24"/>
    <mergeCell ref="T24:X24"/>
    <mergeCell ref="Y24:AH24"/>
    <mergeCell ref="AI24:AR24"/>
    <mergeCell ref="AS24:BB24"/>
    <mergeCell ref="BC24:BL24"/>
    <mergeCell ref="BM24:BV24"/>
    <mergeCell ref="BW24:CF24"/>
    <mergeCell ref="A23:S23"/>
    <mergeCell ref="T23:X23"/>
    <mergeCell ref="Y23:AH23"/>
    <mergeCell ref="AI23:AR23"/>
    <mergeCell ref="AS23:BB23"/>
    <mergeCell ref="BC23:BL23"/>
    <mergeCell ref="BW21:CF21"/>
    <mergeCell ref="A22:S22"/>
    <mergeCell ref="T22:X22"/>
    <mergeCell ref="Y22:AH22"/>
    <mergeCell ref="AI22:AR22"/>
    <mergeCell ref="AS22:BB22"/>
    <mergeCell ref="BC22:BL22"/>
    <mergeCell ref="BM22:BV22"/>
    <mergeCell ref="BW22:CF22"/>
    <mergeCell ref="A21:S21"/>
    <mergeCell ref="T21:X21"/>
    <mergeCell ref="Y21:AH21"/>
    <mergeCell ref="AI21:AR21"/>
    <mergeCell ref="AS21:BB21"/>
    <mergeCell ref="BC21:BV21"/>
    <mergeCell ref="A20:S20"/>
    <mergeCell ref="T20:X20"/>
    <mergeCell ref="Y20:AH20"/>
    <mergeCell ref="AI20:AR20"/>
    <mergeCell ref="AS20:BV20"/>
    <mergeCell ref="BW20:CF20"/>
    <mergeCell ref="A19:S19"/>
    <mergeCell ref="T19:X19"/>
    <mergeCell ref="Y19:AH19"/>
    <mergeCell ref="AI19:BV19"/>
    <mergeCell ref="BW19:CF19"/>
    <mergeCell ref="A52:CF52"/>
    <mergeCell ref="T53:CF53"/>
    <mergeCell ref="Y54:CF54"/>
    <mergeCell ref="A55:S55"/>
    <mergeCell ref="T55:X55"/>
    <mergeCell ref="Y55:AH55"/>
    <mergeCell ref="AI55:BV55"/>
    <mergeCell ref="BW55:CF55"/>
    <mergeCell ref="A56:S56"/>
    <mergeCell ref="T56:X56"/>
    <mergeCell ref="Y56:AH56"/>
    <mergeCell ref="AI56:AR56"/>
    <mergeCell ref="AS56:BV56"/>
    <mergeCell ref="BW56:CF56"/>
    <mergeCell ref="A57:S57"/>
    <mergeCell ref="T57:X57"/>
    <mergeCell ref="Y57:AH57"/>
    <mergeCell ref="AI57:AR57"/>
    <mergeCell ref="AS57:BB57"/>
    <mergeCell ref="BC57:BV57"/>
    <mergeCell ref="BW57:CF57"/>
    <mergeCell ref="A58:S58"/>
    <mergeCell ref="T58:X58"/>
    <mergeCell ref="Y58:AH58"/>
    <mergeCell ref="AI58:AR58"/>
    <mergeCell ref="AS58:BB58"/>
    <mergeCell ref="BC58:BL58"/>
    <mergeCell ref="BM58:BV58"/>
    <mergeCell ref="BW58:CF58"/>
    <mergeCell ref="A59:S59"/>
    <mergeCell ref="T59:X59"/>
    <mergeCell ref="Y59:AH59"/>
    <mergeCell ref="AI59:AR59"/>
    <mergeCell ref="AS59:BB59"/>
    <mergeCell ref="BC59:BL59"/>
    <mergeCell ref="BM59:BV59"/>
    <mergeCell ref="BW59:CF59"/>
    <mergeCell ref="A60:S60"/>
    <mergeCell ref="T60:X60"/>
    <mergeCell ref="Y60:AH60"/>
    <mergeCell ref="AI60:AR60"/>
    <mergeCell ref="AS60:BB60"/>
    <mergeCell ref="BC60:BL60"/>
    <mergeCell ref="BM60:BV60"/>
    <mergeCell ref="BW60:CF60"/>
    <mergeCell ref="A61:S61"/>
    <mergeCell ref="T61:X61"/>
    <mergeCell ref="Y61:AH61"/>
    <mergeCell ref="AI61:AR61"/>
    <mergeCell ref="AS61:BB61"/>
    <mergeCell ref="BC61:BL61"/>
    <mergeCell ref="BM61:BV61"/>
    <mergeCell ref="BW61:CF61"/>
    <mergeCell ref="A63:S63"/>
    <mergeCell ref="Y63:AH63"/>
    <mergeCell ref="AI63:AR63"/>
    <mergeCell ref="AS63:BB63"/>
    <mergeCell ref="BC63:BL63"/>
    <mergeCell ref="BM63:BV63"/>
    <mergeCell ref="BW63:CF63"/>
    <mergeCell ref="T64:X64"/>
    <mergeCell ref="Y64:AH64"/>
    <mergeCell ref="AI64:AR64"/>
    <mergeCell ref="AS64:BB64"/>
    <mergeCell ref="BC64:BL64"/>
    <mergeCell ref="BM64:BV64"/>
    <mergeCell ref="BW64:CF64"/>
    <mergeCell ref="A66:CF66"/>
    <mergeCell ref="A67:S67"/>
    <mergeCell ref="T67:X67"/>
    <mergeCell ref="Y67:AH67"/>
    <mergeCell ref="AI67:BV67"/>
    <mergeCell ref="BW67:CF67"/>
    <mergeCell ref="A68:S68"/>
    <mergeCell ref="T68:X68"/>
    <mergeCell ref="Y68:AH68"/>
    <mergeCell ref="AI68:AR68"/>
    <mergeCell ref="AS68:BV68"/>
    <mergeCell ref="BW68:CF68"/>
    <mergeCell ref="A69:S69"/>
    <mergeCell ref="T69:X69"/>
    <mergeCell ref="Y69:AH69"/>
    <mergeCell ref="AI69:AR69"/>
    <mergeCell ref="AS69:BB69"/>
    <mergeCell ref="BC69:BV69"/>
    <mergeCell ref="BW69:CF69"/>
    <mergeCell ref="A70:S70"/>
    <mergeCell ref="T70:X70"/>
    <mergeCell ref="Y70:AH70"/>
    <mergeCell ref="AI70:AR70"/>
    <mergeCell ref="AS70:BB70"/>
    <mergeCell ref="BC70:BL70"/>
    <mergeCell ref="BM70:BV70"/>
    <mergeCell ref="BW70:CF70"/>
    <mergeCell ref="A71:S71"/>
    <mergeCell ref="T71:X71"/>
    <mergeCell ref="Y71:AH71"/>
    <mergeCell ref="AI71:AR71"/>
    <mergeCell ref="AS71:BB71"/>
    <mergeCell ref="BC71:BL71"/>
    <mergeCell ref="BM71:BV71"/>
    <mergeCell ref="BW71:CF71"/>
    <mergeCell ref="A72:S72"/>
    <mergeCell ref="T72:X72"/>
    <mergeCell ref="Y72:AH72"/>
    <mergeCell ref="AI72:AR72"/>
    <mergeCell ref="AS72:BB72"/>
    <mergeCell ref="BC72:BL72"/>
    <mergeCell ref="BM72:BV72"/>
    <mergeCell ref="BW72:CF72"/>
    <mergeCell ref="A73:S73"/>
    <mergeCell ref="T73:X73"/>
    <mergeCell ref="Y73:AH73"/>
    <mergeCell ref="AI73:AR73"/>
    <mergeCell ref="AS73:BB73"/>
    <mergeCell ref="BC73:BL73"/>
    <mergeCell ref="BM73:BV73"/>
    <mergeCell ref="BW73:CF73"/>
    <mergeCell ref="A74:S74"/>
    <mergeCell ref="T74:X74"/>
    <mergeCell ref="Y74:AH74"/>
    <mergeCell ref="AI74:AR74"/>
    <mergeCell ref="AS74:BB74"/>
    <mergeCell ref="BC74:BL74"/>
    <mergeCell ref="BM74:BV74"/>
    <mergeCell ref="BW74:CF74"/>
    <mergeCell ref="T75:X75"/>
    <mergeCell ref="Y75:AH75"/>
    <mergeCell ref="AI75:AR75"/>
    <mergeCell ref="AS75:BB75"/>
    <mergeCell ref="BC75:BL75"/>
    <mergeCell ref="BM75:BV75"/>
    <mergeCell ref="BW75:CF75"/>
    <mergeCell ref="A77:CF77"/>
    <mergeCell ref="A78:S78"/>
    <mergeCell ref="T78:X78"/>
    <mergeCell ref="Y78:AH78"/>
    <mergeCell ref="AI78:BV78"/>
    <mergeCell ref="BW78:CF78"/>
    <mergeCell ref="A79:S79"/>
    <mergeCell ref="T79:X79"/>
    <mergeCell ref="Y79:AH79"/>
    <mergeCell ref="AI79:AR79"/>
    <mergeCell ref="AS79:BV79"/>
    <mergeCell ref="BW79:CF79"/>
    <mergeCell ref="A80:S80"/>
    <mergeCell ref="T80:X80"/>
    <mergeCell ref="Y80:AH80"/>
    <mergeCell ref="AI80:AR80"/>
    <mergeCell ref="AS80:BB80"/>
    <mergeCell ref="BC80:BV80"/>
    <mergeCell ref="BW80:CF80"/>
    <mergeCell ref="A81:S81"/>
    <mergeCell ref="T81:X81"/>
    <mergeCell ref="Y81:AH81"/>
    <mergeCell ref="AI81:AR81"/>
    <mergeCell ref="AS81:BB81"/>
    <mergeCell ref="BC81:BL81"/>
    <mergeCell ref="BM81:BV81"/>
    <mergeCell ref="BW81:CF81"/>
    <mergeCell ref="T85:X85"/>
    <mergeCell ref="Y85:AH85"/>
    <mergeCell ref="AI85:AR85"/>
    <mergeCell ref="AS85:BB85"/>
    <mergeCell ref="BC85:BL85"/>
    <mergeCell ref="BM85:BV85"/>
    <mergeCell ref="BW85:CF85"/>
    <mergeCell ref="A82:S82"/>
    <mergeCell ref="T82:X82"/>
    <mergeCell ref="Y82:AH82"/>
    <mergeCell ref="AI82:AR82"/>
    <mergeCell ref="AS82:BB82"/>
    <mergeCell ref="BC82:BL82"/>
    <mergeCell ref="BM82:BV82"/>
    <mergeCell ref="BW82:CF82"/>
    <mergeCell ref="A83:S83"/>
    <mergeCell ref="T83:X83"/>
    <mergeCell ref="Y83:AH83"/>
    <mergeCell ref="AI83:AR83"/>
    <mergeCell ref="AS83:BB83"/>
    <mergeCell ref="BC83:BL83"/>
    <mergeCell ref="BM83:BV83"/>
    <mergeCell ref="BW83:CF83"/>
    <mergeCell ref="T86:X86"/>
    <mergeCell ref="Y86:AH86"/>
    <mergeCell ref="AI86:AR86"/>
    <mergeCell ref="AS86:BB86"/>
    <mergeCell ref="BC86:BL86"/>
    <mergeCell ref="BM86:BV86"/>
    <mergeCell ref="BW86:CF86"/>
    <mergeCell ref="A62:S62"/>
    <mergeCell ref="Y62:AH62"/>
    <mergeCell ref="AI62:AR62"/>
    <mergeCell ref="AS62:BB62"/>
    <mergeCell ref="BC62:BL62"/>
    <mergeCell ref="BM62:BV62"/>
    <mergeCell ref="BW62:CF62"/>
    <mergeCell ref="T62:X63"/>
    <mergeCell ref="A84:S84"/>
    <mergeCell ref="T84:X84"/>
    <mergeCell ref="Y84:AH84"/>
    <mergeCell ref="AI84:AR84"/>
    <mergeCell ref="AS84:BB84"/>
    <mergeCell ref="BC84:BL84"/>
    <mergeCell ref="BM84:BV84"/>
    <mergeCell ref="BW84:CF84"/>
    <mergeCell ref="A85:S85"/>
  </mergeCells>
  <pageMargins left="0.39370078740157483" right="0.39370078740157483" top="0.94488188976377963" bottom="0.35433070866141736" header="0.31496062992125984" footer="0.31496062992125984"/>
  <pageSetup paperSize="9" scale="95" fitToHeight="0" orientation="landscape" r:id="rId1"/>
  <rowBreaks count="2" manualBreakCount="2">
    <brk id="28" max="16383" man="1"/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86"/>
  <sheetViews>
    <sheetView zoomScaleNormal="100" workbookViewId="0">
      <selection activeCell="AI61" sqref="AI61:CU86"/>
    </sheetView>
  </sheetViews>
  <sheetFormatPr defaultColWidth="1.42578125" defaultRowHeight="12.75" x14ac:dyDescent="0.2"/>
  <cols>
    <col min="1" max="34" width="1.42578125" style="2"/>
    <col min="35" max="39" width="4.140625" style="2" customWidth="1"/>
    <col min="40" max="61" width="1.42578125" style="2"/>
    <col min="62" max="62" width="1.42578125" style="2" customWidth="1"/>
    <col min="63" max="63" width="2" style="2" customWidth="1"/>
    <col min="64" max="64" width="1.42578125" style="2" customWidth="1"/>
    <col min="65" max="110" width="1.42578125" style="2"/>
    <col min="111" max="111" width="6.140625" style="2" bestFit="1" customWidth="1"/>
    <col min="112" max="16384" width="1.42578125" style="2"/>
  </cols>
  <sheetData>
    <row r="1" spans="1:99" s="10" customFormat="1" ht="15.75" customHeight="1" x14ac:dyDescent="0.25">
      <c r="A1" s="96" t="s">
        <v>86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</row>
    <row r="2" spans="1:99" s="10" customFormat="1" ht="15.75" customHeight="1" x14ac:dyDescent="0.25">
      <c r="A2" s="9"/>
      <c r="B2" s="9"/>
      <c r="C2" s="9"/>
      <c r="D2" s="9"/>
      <c r="AB2" s="9"/>
      <c r="AG2" s="11" t="s">
        <v>24</v>
      </c>
      <c r="AH2" s="97" t="s">
        <v>92</v>
      </c>
      <c r="AI2" s="97"/>
      <c r="AJ2" s="97"/>
      <c r="BE2" s="12" t="s">
        <v>25</v>
      </c>
      <c r="BF2" s="97" t="s">
        <v>44</v>
      </c>
      <c r="BG2" s="97"/>
      <c r="BH2" s="97"/>
      <c r="BI2" s="10" t="s">
        <v>26</v>
      </c>
      <c r="BL2" s="97" t="s">
        <v>45</v>
      </c>
      <c r="BM2" s="97"/>
      <c r="BN2" s="97"/>
      <c r="BO2" s="10" t="s">
        <v>57</v>
      </c>
      <c r="BS2" s="27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</row>
    <row r="3" spans="1:99" x14ac:dyDescent="0.2">
      <c r="A3" s="13"/>
      <c r="B3" s="13"/>
      <c r="C3" s="13"/>
      <c r="D3" s="13"/>
      <c r="AB3" s="13"/>
      <c r="BR3" s="17"/>
      <c r="BS3" s="17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</row>
    <row r="4" spans="1:99" ht="13.5" thickBo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98" t="s">
        <v>27</v>
      </c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1"/>
    </row>
    <row r="5" spans="1:99" ht="15" customHeight="1" x14ac:dyDescent="0.2">
      <c r="AM5" s="31"/>
      <c r="AN5" s="100"/>
      <c r="AO5" s="100"/>
      <c r="AP5" s="100"/>
      <c r="AQ5" s="17"/>
      <c r="AR5" s="17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1"/>
      <c r="BE5" s="101"/>
      <c r="BF5" s="102"/>
      <c r="BG5" s="102"/>
      <c r="BH5" s="102"/>
      <c r="BI5" s="17"/>
      <c r="BJ5" s="17"/>
      <c r="BK5" s="17"/>
      <c r="CF5" s="14" t="s">
        <v>28</v>
      </c>
      <c r="CH5" s="103" t="s">
        <v>124</v>
      </c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5"/>
    </row>
    <row r="6" spans="1:99" x14ac:dyDescent="0.2"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CF6" s="14" t="s">
        <v>29</v>
      </c>
      <c r="CH6" s="112" t="s">
        <v>107</v>
      </c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113"/>
    </row>
    <row r="7" spans="1:99" x14ac:dyDescent="0.2">
      <c r="CF7" s="14" t="s">
        <v>30</v>
      </c>
      <c r="CH7" s="114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115"/>
    </row>
    <row r="8" spans="1:99" ht="15" customHeight="1" x14ac:dyDescent="0.2">
      <c r="CF8" s="14" t="s">
        <v>31</v>
      </c>
      <c r="CH8" s="116" t="s">
        <v>108</v>
      </c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117"/>
    </row>
    <row r="9" spans="1:99" ht="15" customHeight="1" x14ac:dyDescent="0.2">
      <c r="A9" s="2" t="s">
        <v>32</v>
      </c>
      <c r="J9" s="53" t="s">
        <v>109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CF9" s="14" t="s">
        <v>33</v>
      </c>
      <c r="CH9" s="116" t="s">
        <v>103</v>
      </c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117"/>
    </row>
    <row r="10" spans="1:99" ht="15" customHeight="1" x14ac:dyDescent="0.2">
      <c r="A10" s="2" t="s">
        <v>34</v>
      </c>
      <c r="J10" s="56">
        <v>0</v>
      </c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CF10" s="14"/>
      <c r="CH10" s="118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20"/>
    </row>
    <row r="11" spans="1:99" s="19" customFormat="1" ht="10.5" customHeight="1" x14ac:dyDescent="0.2">
      <c r="J11" s="106" t="s">
        <v>55</v>
      </c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CF11" s="20"/>
      <c r="CH11" s="107" t="s">
        <v>35</v>
      </c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8"/>
    </row>
    <row r="12" spans="1:99" ht="15" customHeight="1" thickBot="1" x14ac:dyDescent="0.25">
      <c r="A12" s="2" t="s">
        <v>36</v>
      </c>
      <c r="CF12" s="14" t="s">
        <v>37</v>
      </c>
      <c r="CH12" s="109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1"/>
    </row>
    <row r="14" spans="1:9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</row>
    <row r="15" spans="1:99" ht="15" customHeight="1" x14ac:dyDescent="0.25">
      <c r="A15" s="23" t="s">
        <v>39</v>
      </c>
      <c r="B15" s="2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61" t="s">
        <v>117</v>
      </c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3"/>
    </row>
    <row r="16" spans="1:99" ht="15" customHeight="1" x14ac:dyDescent="0.25">
      <c r="A16" s="22" t="s">
        <v>40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62" t="s">
        <v>110</v>
      </c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</row>
    <row r="18" spans="1:99" x14ac:dyDescent="0.2">
      <c r="A18" s="59" t="s">
        <v>58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60"/>
      <c r="AI18" s="58" t="s">
        <v>49</v>
      </c>
      <c r="AJ18" s="59"/>
      <c r="AK18" s="59"/>
      <c r="AL18" s="59"/>
      <c r="AM18" s="60"/>
      <c r="AN18" s="55" t="s">
        <v>59</v>
      </c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95"/>
      <c r="BR18" s="55" t="s">
        <v>60</v>
      </c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95"/>
    </row>
    <row r="19" spans="1:99" x14ac:dyDescent="0.2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1"/>
      <c r="AI19" s="49" t="s">
        <v>87</v>
      </c>
      <c r="AJ19" s="50"/>
      <c r="AK19" s="50"/>
      <c r="AL19" s="50"/>
      <c r="AM19" s="51"/>
      <c r="AN19" s="58" t="s">
        <v>89</v>
      </c>
      <c r="AO19" s="59"/>
      <c r="AP19" s="59"/>
      <c r="AQ19" s="59"/>
      <c r="AR19" s="59"/>
      <c r="AS19" s="59"/>
      <c r="AT19" s="59"/>
      <c r="AU19" s="59"/>
      <c r="AV19" s="59"/>
      <c r="AW19" s="60"/>
      <c r="AX19" s="58" t="s">
        <v>90</v>
      </c>
      <c r="AY19" s="59"/>
      <c r="AZ19" s="59"/>
      <c r="BA19" s="59"/>
      <c r="BB19" s="59"/>
      <c r="BC19" s="59"/>
      <c r="BD19" s="59"/>
      <c r="BE19" s="59"/>
      <c r="BF19" s="59"/>
      <c r="BG19" s="60"/>
      <c r="BH19" s="58" t="s">
        <v>91</v>
      </c>
      <c r="BI19" s="59"/>
      <c r="BJ19" s="59"/>
      <c r="BK19" s="59"/>
      <c r="BL19" s="59"/>
      <c r="BM19" s="59"/>
      <c r="BN19" s="59"/>
      <c r="BO19" s="59"/>
      <c r="BP19" s="59"/>
      <c r="BQ19" s="60"/>
      <c r="BR19" s="58" t="s">
        <v>89</v>
      </c>
      <c r="BS19" s="59"/>
      <c r="BT19" s="59"/>
      <c r="BU19" s="59"/>
      <c r="BV19" s="59"/>
      <c r="BW19" s="59"/>
      <c r="BX19" s="59"/>
      <c r="BY19" s="59"/>
      <c r="BZ19" s="59"/>
      <c r="CA19" s="60"/>
      <c r="CB19" s="58" t="s">
        <v>90</v>
      </c>
      <c r="CC19" s="59"/>
      <c r="CD19" s="59"/>
      <c r="CE19" s="59"/>
      <c r="CF19" s="59"/>
      <c r="CG19" s="59"/>
      <c r="CH19" s="59"/>
      <c r="CI19" s="59"/>
      <c r="CJ19" s="59"/>
      <c r="CK19" s="60"/>
      <c r="CL19" s="58" t="s">
        <v>91</v>
      </c>
      <c r="CM19" s="59"/>
      <c r="CN19" s="59"/>
      <c r="CO19" s="59"/>
      <c r="CP19" s="59"/>
      <c r="CQ19" s="59"/>
      <c r="CR19" s="59"/>
      <c r="CS19" s="59"/>
      <c r="CT19" s="59"/>
      <c r="CU19" s="60"/>
    </row>
    <row r="20" spans="1:99" x14ac:dyDescent="0.2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1"/>
      <c r="AI20" s="49" t="s">
        <v>88</v>
      </c>
      <c r="AJ20" s="50"/>
      <c r="AK20" s="50"/>
      <c r="AL20" s="50"/>
      <c r="AM20" s="51"/>
      <c r="AN20" s="49" t="s">
        <v>61</v>
      </c>
      <c r="AO20" s="50"/>
      <c r="AP20" s="50"/>
      <c r="AQ20" s="50"/>
      <c r="AR20" s="50"/>
      <c r="AS20" s="50"/>
      <c r="AT20" s="50"/>
      <c r="AU20" s="50"/>
      <c r="AV20" s="50"/>
      <c r="AW20" s="51"/>
      <c r="AX20" s="49" t="s">
        <v>62</v>
      </c>
      <c r="AY20" s="50"/>
      <c r="AZ20" s="50"/>
      <c r="BA20" s="50"/>
      <c r="BB20" s="50"/>
      <c r="BC20" s="50"/>
      <c r="BD20" s="50"/>
      <c r="BE20" s="50"/>
      <c r="BF20" s="50"/>
      <c r="BG20" s="51"/>
      <c r="BH20" s="49" t="s">
        <v>63</v>
      </c>
      <c r="BI20" s="50"/>
      <c r="BJ20" s="50"/>
      <c r="BK20" s="50"/>
      <c r="BL20" s="50"/>
      <c r="BM20" s="50"/>
      <c r="BN20" s="50"/>
      <c r="BO20" s="50"/>
      <c r="BP20" s="50"/>
      <c r="BQ20" s="51"/>
      <c r="BR20" s="49" t="s">
        <v>61</v>
      </c>
      <c r="BS20" s="50"/>
      <c r="BT20" s="50"/>
      <c r="BU20" s="50"/>
      <c r="BV20" s="50"/>
      <c r="BW20" s="50"/>
      <c r="BX20" s="50"/>
      <c r="BY20" s="50"/>
      <c r="BZ20" s="50"/>
      <c r="CA20" s="51"/>
      <c r="CB20" s="49" t="s">
        <v>62</v>
      </c>
      <c r="CC20" s="50"/>
      <c r="CD20" s="50"/>
      <c r="CE20" s="50"/>
      <c r="CF20" s="50"/>
      <c r="CG20" s="50"/>
      <c r="CH20" s="50"/>
      <c r="CI20" s="50"/>
      <c r="CJ20" s="50"/>
      <c r="CK20" s="51"/>
      <c r="CL20" s="49" t="s">
        <v>63</v>
      </c>
      <c r="CM20" s="50"/>
      <c r="CN20" s="50"/>
      <c r="CO20" s="50"/>
      <c r="CP20" s="50"/>
      <c r="CQ20" s="50"/>
      <c r="CR20" s="50"/>
      <c r="CS20" s="50"/>
      <c r="CT20" s="50"/>
      <c r="CU20" s="51"/>
    </row>
    <row r="21" spans="1:99" x14ac:dyDescent="0.2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1"/>
      <c r="AI21" s="49" t="s">
        <v>52</v>
      </c>
      <c r="AJ21" s="50"/>
      <c r="AK21" s="50"/>
      <c r="AL21" s="50"/>
      <c r="AM21" s="51"/>
      <c r="AN21" s="49" t="s">
        <v>64</v>
      </c>
      <c r="AO21" s="50"/>
      <c r="AP21" s="50"/>
      <c r="AQ21" s="50"/>
      <c r="AR21" s="50"/>
      <c r="AS21" s="50"/>
      <c r="AT21" s="50"/>
      <c r="AU21" s="50"/>
      <c r="AV21" s="50"/>
      <c r="AW21" s="51"/>
      <c r="AX21" s="49" t="s">
        <v>65</v>
      </c>
      <c r="AY21" s="50"/>
      <c r="AZ21" s="50"/>
      <c r="BA21" s="50"/>
      <c r="BB21" s="50"/>
      <c r="BC21" s="50"/>
      <c r="BD21" s="50"/>
      <c r="BE21" s="50"/>
      <c r="BF21" s="50"/>
      <c r="BG21" s="51"/>
      <c r="BH21" s="49" t="s">
        <v>65</v>
      </c>
      <c r="BI21" s="50"/>
      <c r="BJ21" s="50"/>
      <c r="BK21" s="50"/>
      <c r="BL21" s="50"/>
      <c r="BM21" s="50"/>
      <c r="BN21" s="50"/>
      <c r="BO21" s="50"/>
      <c r="BP21" s="50"/>
      <c r="BQ21" s="51"/>
      <c r="BR21" s="49" t="s">
        <v>64</v>
      </c>
      <c r="BS21" s="50"/>
      <c r="BT21" s="50"/>
      <c r="BU21" s="50"/>
      <c r="BV21" s="50"/>
      <c r="BW21" s="50"/>
      <c r="BX21" s="50"/>
      <c r="BY21" s="50"/>
      <c r="BZ21" s="50"/>
      <c r="CA21" s="51"/>
      <c r="CB21" s="49" t="s">
        <v>65</v>
      </c>
      <c r="CC21" s="50"/>
      <c r="CD21" s="50"/>
      <c r="CE21" s="50"/>
      <c r="CF21" s="50"/>
      <c r="CG21" s="50"/>
      <c r="CH21" s="50"/>
      <c r="CI21" s="50"/>
      <c r="CJ21" s="50"/>
      <c r="CK21" s="51"/>
      <c r="CL21" s="49" t="s">
        <v>65</v>
      </c>
      <c r="CM21" s="50"/>
      <c r="CN21" s="50"/>
      <c r="CO21" s="50"/>
      <c r="CP21" s="50"/>
      <c r="CQ21" s="50"/>
      <c r="CR21" s="50"/>
      <c r="CS21" s="50"/>
      <c r="CT21" s="50"/>
      <c r="CU21" s="51"/>
    </row>
    <row r="22" spans="1:99" x14ac:dyDescent="0.2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1"/>
      <c r="AI22" s="49"/>
      <c r="AJ22" s="50"/>
      <c r="AK22" s="50"/>
      <c r="AL22" s="50"/>
      <c r="AM22" s="51"/>
      <c r="AN22" s="52" t="s">
        <v>66</v>
      </c>
      <c r="AO22" s="53"/>
      <c r="AP22" s="53"/>
      <c r="AQ22" s="53"/>
      <c r="AR22" s="53"/>
      <c r="AS22" s="53"/>
      <c r="AT22" s="53"/>
      <c r="AU22" s="53"/>
      <c r="AV22" s="53"/>
      <c r="AW22" s="54"/>
      <c r="AX22" s="52" t="s">
        <v>67</v>
      </c>
      <c r="AY22" s="53"/>
      <c r="AZ22" s="53"/>
      <c r="BA22" s="53"/>
      <c r="BB22" s="53"/>
      <c r="BC22" s="53"/>
      <c r="BD22" s="53"/>
      <c r="BE22" s="53"/>
      <c r="BF22" s="53"/>
      <c r="BG22" s="54"/>
      <c r="BH22" s="52" t="s">
        <v>67</v>
      </c>
      <c r="BI22" s="53"/>
      <c r="BJ22" s="53"/>
      <c r="BK22" s="53"/>
      <c r="BL22" s="53"/>
      <c r="BM22" s="53"/>
      <c r="BN22" s="53"/>
      <c r="BO22" s="53"/>
      <c r="BP22" s="53"/>
      <c r="BQ22" s="54"/>
      <c r="BR22" s="52" t="s">
        <v>66</v>
      </c>
      <c r="BS22" s="53"/>
      <c r="BT22" s="53"/>
      <c r="BU22" s="53"/>
      <c r="BV22" s="53"/>
      <c r="BW22" s="53"/>
      <c r="BX22" s="53"/>
      <c r="BY22" s="53"/>
      <c r="BZ22" s="53"/>
      <c r="CA22" s="54"/>
      <c r="CB22" s="52" t="s">
        <v>67</v>
      </c>
      <c r="CC22" s="53"/>
      <c r="CD22" s="53"/>
      <c r="CE22" s="53"/>
      <c r="CF22" s="53"/>
      <c r="CG22" s="53"/>
      <c r="CH22" s="53"/>
      <c r="CI22" s="53"/>
      <c r="CJ22" s="53"/>
      <c r="CK22" s="54"/>
      <c r="CL22" s="49" t="s">
        <v>67</v>
      </c>
      <c r="CM22" s="50"/>
      <c r="CN22" s="50"/>
      <c r="CO22" s="50"/>
      <c r="CP22" s="50"/>
      <c r="CQ22" s="50"/>
      <c r="CR22" s="50"/>
      <c r="CS22" s="50"/>
      <c r="CT22" s="50"/>
      <c r="CU22" s="51"/>
    </row>
    <row r="23" spans="1:99" x14ac:dyDescent="0.2">
      <c r="A23" s="91">
        <v>1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7">
        <v>2</v>
      </c>
      <c r="AJ23" s="47"/>
      <c r="AK23" s="47"/>
      <c r="AL23" s="47"/>
      <c r="AM23" s="47"/>
      <c r="AN23" s="47">
        <v>3</v>
      </c>
      <c r="AO23" s="47"/>
      <c r="AP23" s="47"/>
      <c r="AQ23" s="47"/>
      <c r="AR23" s="47"/>
      <c r="AS23" s="47"/>
      <c r="AT23" s="47"/>
      <c r="AU23" s="47"/>
      <c r="AV23" s="47"/>
      <c r="AW23" s="47"/>
      <c r="AX23" s="92">
        <v>4</v>
      </c>
      <c r="AY23" s="93"/>
      <c r="AZ23" s="93"/>
      <c r="BA23" s="93"/>
      <c r="BB23" s="93"/>
      <c r="BC23" s="93"/>
      <c r="BD23" s="93"/>
      <c r="BE23" s="93"/>
      <c r="BF23" s="93"/>
      <c r="BG23" s="94"/>
      <c r="BH23" s="47">
        <v>5</v>
      </c>
      <c r="BI23" s="47"/>
      <c r="BJ23" s="47"/>
      <c r="BK23" s="47"/>
      <c r="BL23" s="47"/>
      <c r="BM23" s="47"/>
      <c r="BN23" s="47"/>
      <c r="BO23" s="47"/>
      <c r="BP23" s="47"/>
      <c r="BQ23" s="47"/>
      <c r="BR23" s="47">
        <v>6</v>
      </c>
      <c r="BS23" s="47"/>
      <c r="BT23" s="47"/>
      <c r="BU23" s="47"/>
      <c r="BV23" s="47"/>
      <c r="BW23" s="47"/>
      <c r="BX23" s="47"/>
      <c r="BY23" s="47"/>
      <c r="BZ23" s="47"/>
      <c r="CA23" s="47"/>
      <c r="CB23" s="47">
        <v>7</v>
      </c>
      <c r="CC23" s="47"/>
      <c r="CD23" s="47"/>
      <c r="CE23" s="47"/>
      <c r="CF23" s="47"/>
      <c r="CG23" s="47"/>
      <c r="CH23" s="47"/>
      <c r="CI23" s="47"/>
      <c r="CJ23" s="47"/>
      <c r="CK23" s="47"/>
      <c r="CL23" s="47">
        <v>8</v>
      </c>
      <c r="CM23" s="47"/>
      <c r="CN23" s="47"/>
      <c r="CO23" s="47"/>
      <c r="CP23" s="47"/>
      <c r="CQ23" s="47"/>
      <c r="CR23" s="47"/>
      <c r="CS23" s="47"/>
      <c r="CT23" s="47"/>
      <c r="CU23" s="47"/>
    </row>
    <row r="24" spans="1:99" ht="15" customHeight="1" x14ac:dyDescent="0.2">
      <c r="A24" s="83" t="s">
        <v>68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5"/>
      <c r="AI24" s="44" t="s">
        <v>106</v>
      </c>
      <c r="AJ24" s="44"/>
      <c r="AK24" s="44"/>
      <c r="AL24" s="44"/>
      <c r="AM24" s="44"/>
      <c r="AN24" s="40" t="s">
        <v>22</v>
      </c>
      <c r="AO24" s="40"/>
      <c r="AP24" s="40"/>
      <c r="AQ24" s="40"/>
      <c r="AR24" s="40"/>
      <c r="AS24" s="40"/>
      <c r="AT24" s="40"/>
      <c r="AU24" s="40"/>
      <c r="AV24" s="40"/>
      <c r="AW24" s="40"/>
      <c r="AX24" s="40" t="s">
        <v>22</v>
      </c>
      <c r="AY24" s="40"/>
      <c r="AZ24" s="40"/>
      <c r="BA24" s="40"/>
      <c r="BB24" s="40"/>
      <c r="BC24" s="40"/>
      <c r="BD24" s="40"/>
      <c r="BE24" s="40"/>
      <c r="BF24" s="40"/>
      <c r="BG24" s="40"/>
      <c r="BH24" s="40" t="s">
        <v>22</v>
      </c>
      <c r="BI24" s="40"/>
      <c r="BJ24" s="40"/>
      <c r="BK24" s="40"/>
      <c r="BL24" s="40"/>
      <c r="BM24" s="40"/>
      <c r="BN24" s="40"/>
      <c r="BO24" s="40"/>
      <c r="BP24" s="40"/>
      <c r="BQ24" s="40"/>
      <c r="BR24" s="90">
        <f>BR26+BR33+BR39+BR45</f>
        <v>127758.66588</v>
      </c>
      <c r="BS24" s="39"/>
      <c r="BT24" s="39"/>
      <c r="BU24" s="39"/>
      <c r="BV24" s="39"/>
      <c r="BW24" s="39"/>
      <c r="BX24" s="39"/>
      <c r="BY24" s="39"/>
      <c r="BZ24" s="39"/>
      <c r="CA24" s="39"/>
      <c r="CB24" s="90">
        <f>CB26+CB33+CB39+CB45</f>
        <v>127758.66588</v>
      </c>
      <c r="CC24" s="39"/>
      <c r="CD24" s="39"/>
      <c r="CE24" s="39"/>
      <c r="CF24" s="39"/>
      <c r="CG24" s="39"/>
      <c r="CH24" s="39"/>
      <c r="CI24" s="39"/>
      <c r="CJ24" s="39"/>
      <c r="CK24" s="39"/>
      <c r="CL24" s="90">
        <f>CL26+CL33+CL39+CL45</f>
        <v>127758.66588</v>
      </c>
      <c r="CM24" s="39"/>
      <c r="CN24" s="39"/>
      <c r="CO24" s="39"/>
      <c r="CP24" s="39"/>
      <c r="CQ24" s="39"/>
      <c r="CR24" s="39"/>
      <c r="CS24" s="39"/>
      <c r="CT24" s="39"/>
      <c r="CU24" s="39"/>
    </row>
    <row r="25" spans="1:99" x14ac:dyDescent="0.2">
      <c r="A25" s="87" t="s">
        <v>69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9"/>
      <c r="AI25" s="44"/>
      <c r="AJ25" s="44"/>
      <c r="AK25" s="44"/>
      <c r="AL25" s="44"/>
      <c r="AM25" s="44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</row>
    <row r="26" spans="1:99" x14ac:dyDescent="0.2">
      <c r="A26" s="76" t="s">
        <v>6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8"/>
      <c r="AI26" s="44"/>
      <c r="AJ26" s="44"/>
      <c r="AK26" s="44"/>
      <c r="AL26" s="44"/>
      <c r="AM26" s="44"/>
      <c r="AN26" s="41">
        <v>423041.94</v>
      </c>
      <c r="AO26" s="41"/>
      <c r="AP26" s="41"/>
      <c r="AQ26" s="41"/>
      <c r="AR26" s="41"/>
      <c r="AS26" s="41"/>
      <c r="AT26" s="41"/>
      <c r="AU26" s="41"/>
      <c r="AV26" s="41"/>
      <c r="AW26" s="41"/>
      <c r="AX26" s="41">
        <f>AN26</f>
        <v>423041.94</v>
      </c>
      <c r="AY26" s="41"/>
      <c r="AZ26" s="41"/>
      <c r="BA26" s="41"/>
      <c r="BB26" s="41"/>
      <c r="BC26" s="41"/>
      <c r="BD26" s="41"/>
      <c r="BE26" s="41"/>
      <c r="BF26" s="41"/>
      <c r="BG26" s="41"/>
      <c r="BH26" s="41">
        <f>AN26</f>
        <v>423041.94</v>
      </c>
      <c r="BI26" s="41"/>
      <c r="BJ26" s="41"/>
      <c r="BK26" s="41"/>
      <c r="BL26" s="41"/>
      <c r="BM26" s="41"/>
      <c r="BN26" s="41"/>
      <c r="BO26" s="41"/>
      <c r="BP26" s="41"/>
      <c r="BQ26" s="41"/>
      <c r="BR26" s="41">
        <f>AN26*22%</f>
        <v>93069.226800000004</v>
      </c>
      <c r="BS26" s="41"/>
      <c r="BT26" s="41"/>
      <c r="BU26" s="41"/>
      <c r="BV26" s="41"/>
      <c r="BW26" s="41"/>
      <c r="BX26" s="41"/>
      <c r="BY26" s="41"/>
      <c r="BZ26" s="41"/>
      <c r="CA26" s="41"/>
      <c r="CB26" s="41">
        <f t="shared" ref="CB26" si="0">AX26*22%</f>
        <v>93069.226800000004</v>
      </c>
      <c r="CC26" s="41"/>
      <c r="CD26" s="41"/>
      <c r="CE26" s="41"/>
      <c r="CF26" s="41"/>
      <c r="CG26" s="41"/>
      <c r="CH26" s="41"/>
      <c r="CI26" s="41"/>
      <c r="CJ26" s="41"/>
      <c r="CK26" s="41"/>
      <c r="CL26" s="41">
        <f t="shared" ref="CL26" si="1">BH26*22%</f>
        <v>93069.226800000004</v>
      </c>
      <c r="CM26" s="41"/>
      <c r="CN26" s="41"/>
      <c r="CO26" s="41"/>
      <c r="CP26" s="41"/>
      <c r="CQ26" s="41"/>
      <c r="CR26" s="41"/>
      <c r="CS26" s="41"/>
      <c r="CT26" s="41"/>
      <c r="CU26" s="41"/>
    </row>
    <row r="27" spans="1:99" x14ac:dyDescent="0.2">
      <c r="A27" s="79" t="s">
        <v>70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44"/>
      <c r="AJ27" s="44"/>
      <c r="AK27" s="44"/>
      <c r="AL27" s="44"/>
      <c r="AM27" s="44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</row>
    <row r="28" spans="1:99" x14ac:dyDescent="0.2">
      <c r="A28" s="79" t="s">
        <v>71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44"/>
      <c r="AJ28" s="44"/>
      <c r="AK28" s="44"/>
      <c r="AL28" s="44"/>
      <c r="AM28" s="44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</row>
    <row r="29" spans="1:99" x14ac:dyDescent="0.2">
      <c r="A29" s="80" t="s">
        <v>72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2"/>
      <c r="AI29" s="44"/>
      <c r="AJ29" s="44"/>
      <c r="AK29" s="44"/>
      <c r="AL29" s="44"/>
      <c r="AM29" s="44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</row>
    <row r="30" spans="1:99" x14ac:dyDescent="0.2">
      <c r="A30" s="83" t="s">
        <v>73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44"/>
      <c r="AJ30" s="44"/>
      <c r="AK30" s="44"/>
      <c r="AL30" s="44"/>
      <c r="AM30" s="44"/>
      <c r="AN30" s="40" t="s">
        <v>22</v>
      </c>
      <c r="AO30" s="40"/>
      <c r="AP30" s="40"/>
      <c r="AQ30" s="40"/>
      <c r="AR30" s="40"/>
      <c r="AS30" s="40"/>
      <c r="AT30" s="40"/>
      <c r="AU30" s="40"/>
      <c r="AV30" s="40"/>
      <c r="AW30" s="40"/>
      <c r="AX30" s="40" t="s">
        <v>22</v>
      </c>
      <c r="AY30" s="40"/>
      <c r="AZ30" s="40"/>
      <c r="BA30" s="40"/>
      <c r="BB30" s="40"/>
      <c r="BC30" s="40"/>
      <c r="BD30" s="40"/>
      <c r="BE30" s="40"/>
      <c r="BF30" s="40"/>
      <c r="BG30" s="40"/>
      <c r="BH30" s="40" t="s">
        <v>22</v>
      </c>
      <c r="BI30" s="40"/>
      <c r="BJ30" s="40"/>
      <c r="BK30" s="40"/>
      <c r="BL30" s="40"/>
      <c r="BM30" s="40"/>
      <c r="BN30" s="40"/>
      <c r="BO30" s="40"/>
      <c r="BP30" s="40"/>
      <c r="BQ30" s="40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</row>
    <row r="31" spans="1:99" x14ac:dyDescent="0.2">
      <c r="A31" s="86" t="s">
        <v>74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44"/>
      <c r="AJ31" s="44"/>
      <c r="AK31" s="44"/>
      <c r="AL31" s="44"/>
      <c r="AM31" s="44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</row>
    <row r="32" spans="1:99" x14ac:dyDescent="0.2">
      <c r="A32" s="87" t="s">
        <v>75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9"/>
      <c r="AI32" s="44"/>
      <c r="AJ32" s="44"/>
      <c r="AK32" s="44"/>
      <c r="AL32" s="44"/>
      <c r="AM32" s="44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</row>
    <row r="33" spans="1:99" x14ac:dyDescent="0.2">
      <c r="A33" s="76" t="s">
        <v>6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8"/>
      <c r="AI33" s="44"/>
      <c r="AJ33" s="44"/>
      <c r="AK33" s="44"/>
      <c r="AL33" s="44"/>
      <c r="AM33" s="44"/>
      <c r="AN33" s="41">
        <f>AN26</f>
        <v>423041.94</v>
      </c>
      <c r="AO33" s="41"/>
      <c r="AP33" s="41"/>
      <c r="AQ33" s="41"/>
      <c r="AR33" s="41"/>
      <c r="AS33" s="41"/>
      <c r="AT33" s="41"/>
      <c r="AU33" s="41"/>
      <c r="AV33" s="41"/>
      <c r="AW33" s="41"/>
      <c r="AX33" s="41">
        <f>AN33</f>
        <v>423041.94</v>
      </c>
      <c r="AY33" s="41"/>
      <c r="AZ33" s="41"/>
      <c r="BA33" s="41"/>
      <c r="BB33" s="41"/>
      <c r="BC33" s="41"/>
      <c r="BD33" s="41"/>
      <c r="BE33" s="41"/>
      <c r="BF33" s="41"/>
      <c r="BG33" s="41"/>
      <c r="BH33" s="41">
        <f>AN33</f>
        <v>423041.94</v>
      </c>
      <c r="BI33" s="41"/>
      <c r="BJ33" s="41"/>
      <c r="BK33" s="41"/>
      <c r="BL33" s="41"/>
      <c r="BM33" s="41"/>
      <c r="BN33" s="41"/>
      <c r="BO33" s="41"/>
      <c r="BP33" s="41"/>
      <c r="BQ33" s="41"/>
      <c r="BR33" s="41">
        <f>AN33*2.9%</f>
        <v>12268.216259999999</v>
      </c>
      <c r="BS33" s="41"/>
      <c r="BT33" s="41"/>
      <c r="BU33" s="41"/>
      <c r="BV33" s="41"/>
      <c r="BW33" s="41"/>
      <c r="BX33" s="41"/>
      <c r="BY33" s="41"/>
      <c r="BZ33" s="41"/>
      <c r="CA33" s="41"/>
      <c r="CB33" s="41">
        <f t="shared" ref="CB33" si="2">AX33*2.9%</f>
        <v>12268.216259999999</v>
      </c>
      <c r="CC33" s="41"/>
      <c r="CD33" s="41"/>
      <c r="CE33" s="41"/>
      <c r="CF33" s="41"/>
      <c r="CG33" s="41"/>
      <c r="CH33" s="41"/>
      <c r="CI33" s="41"/>
      <c r="CJ33" s="41"/>
      <c r="CK33" s="41"/>
      <c r="CL33" s="41">
        <f t="shared" ref="CL33" si="3">BH33*2.9%</f>
        <v>12268.216259999999</v>
      </c>
      <c r="CM33" s="41"/>
      <c r="CN33" s="41"/>
      <c r="CO33" s="41"/>
      <c r="CP33" s="41"/>
      <c r="CQ33" s="41"/>
      <c r="CR33" s="41"/>
      <c r="CS33" s="41"/>
      <c r="CT33" s="41"/>
      <c r="CU33" s="41"/>
    </row>
    <row r="34" spans="1:99" x14ac:dyDescent="0.2">
      <c r="A34" s="79" t="s">
        <v>76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44"/>
      <c r="AJ34" s="44"/>
      <c r="AK34" s="44"/>
      <c r="AL34" s="44"/>
      <c r="AM34" s="44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</row>
    <row r="35" spans="1:99" x14ac:dyDescent="0.2">
      <c r="A35" s="79" t="s">
        <v>74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44"/>
      <c r="AJ35" s="44"/>
      <c r="AK35" s="44"/>
      <c r="AL35" s="44"/>
      <c r="AM35" s="44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</row>
    <row r="36" spans="1:99" x14ac:dyDescent="0.2">
      <c r="A36" s="80" t="s">
        <v>77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2"/>
      <c r="AI36" s="44"/>
      <c r="AJ36" s="44"/>
      <c r="AK36" s="44"/>
      <c r="AL36" s="44"/>
      <c r="AM36" s="44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</row>
    <row r="37" spans="1:99" x14ac:dyDescent="0.2">
      <c r="A37" s="83" t="s">
        <v>78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5"/>
      <c r="AI37" s="44"/>
      <c r="AJ37" s="44"/>
      <c r="AK37" s="44"/>
      <c r="AL37" s="44"/>
      <c r="AM37" s="44"/>
      <c r="AN37" s="40" t="s">
        <v>22</v>
      </c>
      <c r="AO37" s="40"/>
      <c r="AP37" s="40"/>
      <c r="AQ37" s="40"/>
      <c r="AR37" s="40"/>
      <c r="AS37" s="40"/>
      <c r="AT37" s="40"/>
      <c r="AU37" s="40"/>
      <c r="AV37" s="40"/>
      <c r="AW37" s="40"/>
      <c r="AX37" s="40" t="s">
        <v>22</v>
      </c>
      <c r="AY37" s="40"/>
      <c r="AZ37" s="40"/>
      <c r="BA37" s="40"/>
      <c r="BB37" s="40"/>
      <c r="BC37" s="40"/>
      <c r="BD37" s="40"/>
      <c r="BE37" s="40"/>
      <c r="BF37" s="40"/>
      <c r="BG37" s="40"/>
      <c r="BH37" s="40" t="s">
        <v>22</v>
      </c>
      <c r="BI37" s="40"/>
      <c r="BJ37" s="40"/>
      <c r="BK37" s="40"/>
      <c r="BL37" s="40"/>
      <c r="BM37" s="40"/>
      <c r="BN37" s="40"/>
      <c r="BO37" s="40"/>
      <c r="BP37" s="40"/>
      <c r="BQ37" s="40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</row>
    <row r="38" spans="1:99" x14ac:dyDescent="0.2">
      <c r="A38" s="87" t="s">
        <v>69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9"/>
      <c r="AI38" s="44"/>
      <c r="AJ38" s="44"/>
      <c r="AK38" s="44"/>
      <c r="AL38" s="44"/>
      <c r="AM38" s="44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</row>
    <row r="39" spans="1:99" x14ac:dyDescent="0.2">
      <c r="A39" s="76" t="s">
        <v>6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8"/>
      <c r="AI39" s="44"/>
      <c r="AJ39" s="44"/>
      <c r="AK39" s="44"/>
      <c r="AL39" s="44"/>
      <c r="AM39" s="44"/>
      <c r="AN39" s="41">
        <f>AN33</f>
        <v>423041.94</v>
      </c>
      <c r="AO39" s="41"/>
      <c r="AP39" s="41"/>
      <c r="AQ39" s="41"/>
      <c r="AR39" s="41"/>
      <c r="AS39" s="41"/>
      <c r="AT39" s="41"/>
      <c r="AU39" s="41"/>
      <c r="AV39" s="41"/>
      <c r="AW39" s="41"/>
      <c r="AX39" s="41">
        <f>AN39</f>
        <v>423041.94</v>
      </c>
      <c r="AY39" s="41"/>
      <c r="AZ39" s="41"/>
      <c r="BA39" s="41"/>
      <c r="BB39" s="41"/>
      <c r="BC39" s="41"/>
      <c r="BD39" s="41"/>
      <c r="BE39" s="41"/>
      <c r="BF39" s="41"/>
      <c r="BG39" s="41"/>
      <c r="BH39" s="41">
        <f>AX39</f>
        <v>423041.94</v>
      </c>
      <c r="BI39" s="41"/>
      <c r="BJ39" s="41"/>
      <c r="BK39" s="41"/>
      <c r="BL39" s="41"/>
      <c r="BM39" s="41"/>
      <c r="BN39" s="41"/>
      <c r="BO39" s="41"/>
      <c r="BP39" s="41"/>
      <c r="BQ39" s="41"/>
      <c r="BR39" s="41">
        <f>AN39*5.1%</f>
        <v>21575.138939999997</v>
      </c>
      <c r="BS39" s="41"/>
      <c r="BT39" s="41"/>
      <c r="BU39" s="41"/>
      <c r="BV39" s="41"/>
      <c r="BW39" s="41"/>
      <c r="BX39" s="41"/>
      <c r="BY39" s="41"/>
      <c r="BZ39" s="41"/>
      <c r="CA39" s="41"/>
      <c r="CB39" s="41">
        <f t="shared" ref="CB39" si="4">AX39*5.1%</f>
        <v>21575.138939999997</v>
      </c>
      <c r="CC39" s="41"/>
      <c r="CD39" s="41"/>
      <c r="CE39" s="41"/>
      <c r="CF39" s="41"/>
      <c r="CG39" s="41"/>
      <c r="CH39" s="41"/>
      <c r="CI39" s="41"/>
      <c r="CJ39" s="41"/>
      <c r="CK39" s="41"/>
      <c r="CL39" s="41">
        <f t="shared" ref="CL39" si="5">BH39*5.1%</f>
        <v>21575.138939999997</v>
      </c>
      <c r="CM39" s="41"/>
      <c r="CN39" s="41"/>
      <c r="CO39" s="41"/>
      <c r="CP39" s="41"/>
      <c r="CQ39" s="41"/>
      <c r="CR39" s="41"/>
      <c r="CS39" s="41"/>
      <c r="CT39" s="41"/>
      <c r="CU39" s="41"/>
    </row>
    <row r="40" spans="1:99" x14ac:dyDescent="0.2">
      <c r="A40" s="79" t="s">
        <v>79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44"/>
      <c r="AJ40" s="44"/>
      <c r="AK40" s="44"/>
      <c r="AL40" s="44"/>
      <c r="AM40" s="44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</row>
    <row r="41" spans="1:99" x14ac:dyDescent="0.2">
      <c r="A41" s="80" t="s">
        <v>80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2"/>
      <c r="AI41" s="44"/>
      <c r="AJ41" s="44"/>
      <c r="AK41" s="44"/>
      <c r="AL41" s="44"/>
      <c r="AM41" s="44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</row>
    <row r="42" spans="1:99" x14ac:dyDescent="0.2">
      <c r="A42" s="83" t="s">
        <v>73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5"/>
      <c r="AI42" s="44"/>
      <c r="AJ42" s="44"/>
      <c r="AK42" s="44"/>
      <c r="AL42" s="44"/>
      <c r="AM42" s="44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</row>
    <row r="43" spans="1:99" x14ac:dyDescent="0.2">
      <c r="A43" s="86" t="s">
        <v>81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44"/>
      <c r="AJ43" s="44"/>
      <c r="AK43" s="44"/>
      <c r="AL43" s="44"/>
      <c r="AM43" s="44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</row>
    <row r="44" spans="1:99" x14ac:dyDescent="0.2">
      <c r="A44" s="87" t="s">
        <v>82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9"/>
      <c r="AI44" s="44"/>
      <c r="AJ44" s="44"/>
      <c r="AK44" s="44"/>
      <c r="AL44" s="44"/>
      <c r="AM44" s="44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</row>
    <row r="45" spans="1:99" x14ac:dyDescent="0.2">
      <c r="A45" s="76" t="s">
        <v>6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8"/>
      <c r="AI45" s="44"/>
      <c r="AJ45" s="44"/>
      <c r="AK45" s="44"/>
      <c r="AL45" s="44"/>
      <c r="AM45" s="44"/>
      <c r="AN45" s="41">
        <f>AN39</f>
        <v>423041.94</v>
      </c>
      <c r="AO45" s="41"/>
      <c r="AP45" s="41"/>
      <c r="AQ45" s="41"/>
      <c r="AR45" s="41"/>
      <c r="AS45" s="41"/>
      <c r="AT45" s="41"/>
      <c r="AU45" s="41"/>
      <c r="AV45" s="41"/>
      <c r="AW45" s="41"/>
      <c r="AX45" s="41">
        <f>AN45</f>
        <v>423041.94</v>
      </c>
      <c r="AY45" s="41"/>
      <c r="AZ45" s="41"/>
      <c r="BA45" s="41"/>
      <c r="BB45" s="41"/>
      <c r="BC45" s="41"/>
      <c r="BD45" s="41"/>
      <c r="BE45" s="41"/>
      <c r="BF45" s="41"/>
      <c r="BG45" s="41"/>
      <c r="BH45" s="41">
        <f>AN45</f>
        <v>423041.94</v>
      </c>
      <c r="BI45" s="41"/>
      <c r="BJ45" s="41"/>
      <c r="BK45" s="41"/>
      <c r="BL45" s="41"/>
      <c r="BM45" s="41"/>
      <c r="BN45" s="41"/>
      <c r="BO45" s="41"/>
      <c r="BP45" s="41"/>
      <c r="BQ45" s="41"/>
      <c r="BR45" s="41">
        <f>AN45*0.2%</f>
        <v>846.08388000000002</v>
      </c>
      <c r="BS45" s="41"/>
      <c r="BT45" s="41"/>
      <c r="BU45" s="41"/>
      <c r="BV45" s="41"/>
      <c r="BW45" s="41"/>
      <c r="BX45" s="41"/>
      <c r="BY45" s="41"/>
      <c r="BZ45" s="41"/>
      <c r="CA45" s="41"/>
      <c r="CB45" s="41">
        <f t="shared" ref="CB45" si="6">AX45*0.2%</f>
        <v>846.08388000000002</v>
      </c>
      <c r="CC45" s="41"/>
      <c r="CD45" s="41"/>
      <c r="CE45" s="41"/>
      <c r="CF45" s="41"/>
      <c r="CG45" s="41"/>
      <c r="CH45" s="41"/>
      <c r="CI45" s="41"/>
      <c r="CJ45" s="41"/>
      <c r="CK45" s="41"/>
      <c r="CL45" s="41">
        <f t="shared" ref="CL45" si="7">BH45*0.2%</f>
        <v>846.08388000000002</v>
      </c>
      <c r="CM45" s="41"/>
      <c r="CN45" s="41"/>
      <c r="CO45" s="41"/>
      <c r="CP45" s="41"/>
      <c r="CQ45" s="41"/>
      <c r="CR45" s="41"/>
      <c r="CS45" s="41"/>
      <c r="CT45" s="41"/>
      <c r="CU45" s="41"/>
    </row>
    <row r="46" spans="1:99" x14ac:dyDescent="0.2">
      <c r="A46" s="79" t="s">
        <v>83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44"/>
      <c r="AJ46" s="44"/>
      <c r="AK46" s="44"/>
      <c r="AL46" s="44"/>
      <c r="AM46" s="44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</row>
    <row r="47" spans="1:99" x14ac:dyDescent="0.2">
      <c r="A47" s="79" t="s">
        <v>84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44"/>
      <c r="AJ47" s="44"/>
      <c r="AK47" s="44"/>
      <c r="AL47" s="44"/>
      <c r="AM47" s="44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</row>
    <row r="48" spans="1:99" x14ac:dyDescent="0.2">
      <c r="A48" s="80" t="s">
        <v>85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2"/>
      <c r="AI48" s="44"/>
      <c r="AJ48" s="44"/>
      <c r="AK48" s="44"/>
      <c r="AL48" s="44"/>
      <c r="AM48" s="44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</row>
    <row r="49" spans="1:99" ht="15" customHeight="1" x14ac:dyDescent="0.2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7" t="s">
        <v>21</v>
      </c>
      <c r="AI49" s="38"/>
      <c r="AJ49" s="38"/>
      <c r="AK49" s="38"/>
      <c r="AL49" s="38"/>
      <c r="AM49" s="38"/>
      <c r="AN49" s="40" t="s">
        <v>22</v>
      </c>
      <c r="AO49" s="40"/>
      <c r="AP49" s="40"/>
      <c r="AQ49" s="40"/>
      <c r="AR49" s="40"/>
      <c r="AS49" s="40"/>
      <c r="AT49" s="40"/>
      <c r="AU49" s="40"/>
      <c r="AV49" s="40"/>
      <c r="AW49" s="40"/>
      <c r="AX49" s="40" t="s">
        <v>22</v>
      </c>
      <c r="AY49" s="40"/>
      <c r="AZ49" s="40"/>
      <c r="BA49" s="40"/>
      <c r="BB49" s="40"/>
      <c r="BC49" s="40"/>
      <c r="BD49" s="40"/>
      <c r="BE49" s="40"/>
      <c r="BF49" s="40"/>
      <c r="BG49" s="40"/>
      <c r="BH49" s="40" t="s">
        <v>22</v>
      </c>
      <c r="BI49" s="40"/>
      <c r="BJ49" s="40"/>
      <c r="BK49" s="40"/>
      <c r="BL49" s="40"/>
      <c r="BM49" s="40"/>
      <c r="BN49" s="40"/>
      <c r="BO49" s="40"/>
      <c r="BP49" s="40"/>
      <c r="BQ49" s="40"/>
      <c r="BR49" s="41">
        <f>SUM(BR26:CA48)</f>
        <v>127758.66588</v>
      </c>
      <c r="BS49" s="41"/>
      <c r="BT49" s="41"/>
      <c r="BU49" s="41"/>
      <c r="BV49" s="41"/>
      <c r="BW49" s="41"/>
      <c r="BX49" s="41"/>
      <c r="BY49" s="41"/>
      <c r="BZ49" s="41"/>
      <c r="CA49" s="41"/>
      <c r="CB49" s="41">
        <f t="shared" ref="CB49" si="8">SUM(CB26:CK48)</f>
        <v>127758.66588</v>
      </c>
      <c r="CC49" s="41"/>
      <c r="CD49" s="41"/>
      <c r="CE49" s="41"/>
      <c r="CF49" s="41"/>
      <c r="CG49" s="41"/>
      <c r="CH49" s="41"/>
      <c r="CI49" s="41"/>
      <c r="CJ49" s="41"/>
      <c r="CK49" s="41"/>
      <c r="CL49" s="41">
        <f t="shared" ref="CL49" si="9">SUM(CL26:CU48)</f>
        <v>127758.66588</v>
      </c>
      <c r="CM49" s="41"/>
      <c r="CN49" s="41"/>
      <c r="CO49" s="41"/>
      <c r="CP49" s="41"/>
      <c r="CQ49" s="41"/>
      <c r="CR49" s="41"/>
      <c r="CS49" s="41"/>
      <c r="CT49" s="41"/>
      <c r="CU49" s="41"/>
    </row>
    <row r="50" spans="1:99" s="36" customFormat="1" ht="11.25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</row>
    <row r="51" spans="1:99" s="36" customFormat="1" ht="11.25" x14ac:dyDescent="0.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</row>
    <row r="52" spans="1:99" s="8" customFormat="1" ht="15" x14ac:dyDescent="0.25">
      <c r="A52" s="23" t="s">
        <v>39</v>
      </c>
      <c r="B52" s="2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61" t="s">
        <v>126</v>
      </c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3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</row>
    <row r="53" spans="1:99" s="36" customFormat="1" ht="15" x14ac:dyDescent="0.25">
      <c r="A53" s="22" t="s">
        <v>40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62" t="s">
        <v>110</v>
      </c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</row>
    <row r="55" spans="1:99" x14ac:dyDescent="0.2">
      <c r="A55" s="59" t="s">
        <v>58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60"/>
      <c r="AI55" s="58" t="s">
        <v>49</v>
      </c>
      <c r="AJ55" s="59"/>
      <c r="AK55" s="59"/>
      <c r="AL55" s="59"/>
      <c r="AM55" s="60"/>
      <c r="AN55" s="55" t="s">
        <v>59</v>
      </c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95"/>
      <c r="BR55" s="55" t="s">
        <v>60</v>
      </c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95"/>
    </row>
    <row r="56" spans="1:99" x14ac:dyDescent="0.2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1"/>
      <c r="AI56" s="49" t="s">
        <v>87</v>
      </c>
      <c r="AJ56" s="50"/>
      <c r="AK56" s="50"/>
      <c r="AL56" s="50"/>
      <c r="AM56" s="51"/>
      <c r="AN56" s="58" t="s">
        <v>89</v>
      </c>
      <c r="AO56" s="59"/>
      <c r="AP56" s="59"/>
      <c r="AQ56" s="59"/>
      <c r="AR56" s="59"/>
      <c r="AS56" s="59"/>
      <c r="AT56" s="59"/>
      <c r="AU56" s="59"/>
      <c r="AV56" s="59"/>
      <c r="AW56" s="60"/>
      <c r="AX56" s="58" t="s">
        <v>90</v>
      </c>
      <c r="AY56" s="59"/>
      <c r="AZ56" s="59"/>
      <c r="BA56" s="59"/>
      <c r="BB56" s="59"/>
      <c r="BC56" s="59"/>
      <c r="BD56" s="59"/>
      <c r="BE56" s="59"/>
      <c r="BF56" s="59"/>
      <c r="BG56" s="60"/>
      <c r="BH56" s="58" t="s">
        <v>91</v>
      </c>
      <c r="BI56" s="59"/>
      <c r="BJ56" s="59"/>
      <c r="BK56" s="59"/>
      <c r="BL56" s="59"/>
      <c r="BM56" s="59"/>
      <c r="BN56" s="59"/>
      <c r="BO56" s="59"/>
      <c r="BP56" s="59"/>
      <c r="BQ56" s="60"/>
      <c r="BR56" s="58" t="s">
        <v>89</v>
      </c>
      <c r="BS56" s="59"/>
      <c r="BT56" s="59"/>
      <c r="BU56" s="59"/>
      <c r="BV56" s="59"/>
      <c r="BW56" s="59"/>
      <c r="BX56" s="59"/>
      <c r="BY56" s="59"/>
      <c r="BZ56" s="59"/>
      <c r="CA56" s="60"/>
      <c r="CB56" s="58" t="s">
        <v>90</v>
      </c>
      <c r="CC56" s="59"/>
      <c r="CD56" s="59"/>
      <c r="CE56" s="59"/>
      <c r="CF56" s="59"/>
      <c r="CG56" s="59"/>
      <c r="CH56" s="59"/>
      <c r="CI56" s="59"/>
      <c r="CJ56" s="59"/>
      <c r="CK56" s="60"/>
      <c r="CL56" s="58" t="s">
        <v>91</v>
      </c>
      <c r="CM56" s="59"/>
      <c r="CN56" s="59"/>
      <c r="CO56" s="59"/>
      <c r="CP56" s="59"/>
      <c r="CQ56" s="59"/>
      <c r="CR56" s="59"/>
      <c r="CS56" s="59"/>
      <c r="CT56" s="59"/>
      <c r="CU56" s="60"/>
    </row>
    <row r="57" spans="1:99" x14ac:dyDescent="0.2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1"/>
      <c r="AI57" s="49" t="s">
        <v>88</v>
      </c>
      <c r="AJ57" s="50"/>
      <c r="AK57" s="50"/>
      <c r="AL57" s="50"/>
      <c r="AM57" s="51"/>
      <c r="AN57" s="49" t="s">
        <v>61</v>
      </c>
      <c r="AO57" s="50"/>
      <c r="AP57" s="50"/>
      <c r="AQ57" s="50"/>
      <c r="AR57" s="50"/>
      <c r="AS57" s="50"/>
      <c r="AT57" s="50"/>
      <c r="AU57" s="50"/>
      <c r="AV57" s="50"/>
      <c r="AW57" s="51"/>
      <c r="AX57" s="49" t="s">
        <v>62</v>
      </c>
      <c r="AY57" s="50"/>
      <c r="AZ57" s="50"/>
      <c r="BA57" s="50"/>
      <c r="BB57" s="50"/>
      <c r="BC57" s="50"/>
      <c r="BD57" s="50"/>
      <c r="BE57" s="50"/>
      <c r="BF57" s="50"/>
      <c r="BG57" s="51"/>
      <c r="BH57" s="49" t="s">
        <v>63</v>
      </c>
      <c r="BI57" s="50"/>
      <c r="BJ57" s="50"/>
      <c r="BK57" s="50"/>
      <c r="BL57" s="50"/>
      <c r="BM57" s="50"/>
      <c r="BN57" s="50"/>
      <c r="BO57" s="50"/>
      <c r="BP57" s="50"/>
      <c r="BQ57" s="51"/>
      <c r="BR57" s="49" t="s">
        <v>61</v>
      </c>
      <c r="BS57" s="50"/>
      <c r="BT57" s="50"/>
      <c r="BU57" s="50"/>
      <c r="BV57" s="50"/>
      <c r="BW57" s="50"/>
      <c r="BX57" s="50"/>
      <c r="BY57" s="50"/>
      <c r="BZ57" s="50"/>
      <c r="CA57" s="51"/>
      <c r="CB57" s="49" t="s">
        <v>62</v>
      </c>
      <c r="CC57" s="50"/>
      <c r="CD57" s="50"/>
      <c r="CE57" s="50"/>
      <c r="CF57" s="50"/>
      <c r="CG57" s="50"/>
      <c r="CH57" s="50"/>
      <c r="CI57" s="50"/>
      <c r="CJ57" s="50"/>
      <c r="CK57" s="51"/>
      <c r="CL57" s="49" t="s">
        <v>63</v>
      </c>
      <c r="CM57" s="50"/>
      <c r="CN57" s="50"/>
      <c r="CO57" s="50"/>
      <c r="CP57" s="50"/>
      <c r="CQ57" s="50"/>
      <c r="CR57" s="50"/>
      <c r="CS57" s="50"/>
      <c r="CT57" s="50"/>
      <c r="CU57" s="51"/>
    </row>
    <row r="58" spans="1:99" x14ac:dyDescent="0.2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1"/>
      <c r="AI58" s="49" t="s">
        <v>52</v>
      </c>
      <c r="AJ58" s="50"/>
      <c r="AK58" s="50"/>
      <c r="AL58" s="50"/>
      <c r="AM58" s="51"/>
      <c r="AN58" s="49" t="s">
        <v>64</v>
      </c>
      <c r="AO58" s="50"/>
      <c r="AP58" s="50"/>
      <c r="AQ58" s="50"/>
      <c r="AR58" s="50"/>
      <c r="AS58" s="50"/>
      <c r="AT58" s="50"/>
      <c r="AU58" s="50"/>
      <c r="AV58" s="50"/>
      <c r="AW58" s="51"/>
      <c r="AX58" s="49" t="s">
        <v>65</v>
      </c>
      <c r="AY58" s="50"/>
      <c r="AZ58" s="50"/>
      <c r="BA58" s="50"/>
      <c r="BB58" s="50"/>
      <c r="BC58" s="50"/>
      <c r="BD58" s="50"/>
      <c r="BE58" s="50"/>
      <c r="BF58" s="50"/>
      <c r="BG58" s="51"/>
      <c r="BH58" s="49" t="s">
        <v>65</v>
      </c>
      <c r="BI58" s="50"/>
      <c r="BJ58" s="50"/>
      <c r="BK58" s="50"/>
      <c r="BL58" s="50"/>
      <c r="BM58" s="50"/>
      <c r="BN58" s="50"/>
      <c r="BO58" s="50"/>
      <c r="BP58" s="50"/>
      <c r="BQ58" s="51"/>
      <c r="BR58" s="49" t="s">
        <v>64</v>
      </c>
      <c r="BS58" s="50"/>
      <c r="BT58" s="50"/>
      <c r="BU58" s="50"/>
      <c r="BV58" s="50"/>
      <c r="BW58" s="50"/>
      <c r="BX58" s="50"/>
      <c r="BY58" s="50"/>
      <c r="BZ58" s="50"/>
      <c r="CA58" s="51"/>
      <c r="CB58" s="49" t="s">
        <v>65</v>
      </c>
      <c r="CC58" s="50"/>
      <c r="CD58" s="50"/>
      <c r="CE58" s="50"/>
      <c r="CF58" s="50"/>
      <c r="CG58" s="50"/>
      <c r="CH58" s="50"/>
      <c r="CI58" s="50"/>
      <c r="CJ58" s="50"/>
      <c r="CK58" s="51"/>
      <c r="CL58" s="49" t="s">
        <v>65</v>
      </c>
      <c r="CM58" s="50"/>
      <c r="CN58" s="50"/>
      <c r="CO58" s="50"/>
      <c r="CP58" s="50"/>
      <c r="CQ58" s="50"/>
      <c r="CR58" s="50"/>
      <c r="CS58" s="50"/>
      <c r="CT58" s="50"/>
      <c r="CU58" s="51"/>
    </row>
    <row r="59" spans="1:99" x14ac:dyDescent="0.2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1"/>
      <c r="AI59" s="49"/>
      <c r="AJ59" s="50"/>
      <c r="AK59" s="50"/>
      <c r="AL59" s="50"/>
      <c r="AM59" s="51"/>
      <c r="AN59" s="52" t="s">
        <v>66</v>
      </c>
      <c r="AO59" s="53"/>
      <c r="AP59" s="53"/>
      <c r="AQ59" s="53"/>
      <c r="AR59" s="53"/>
      <c r="AS59" s="53"/>
      <c r="AT59" s="53"/>
      <c r="AU59" s="53"/>
      <c r="AV59" s="53"/>
      <c r="AW59" s="54"/>
      <c r="AX59" s="52" t="s">
        <v>67</v>
      </c>
      <c r="AY59" s="53"/>
      <c r="AZ59" s="53"/>
      <c r="BA59" s="53"/>
      <c r="BB59" s="53"/>
      <c r="BC59" s="53"/>
      <c r="BD59" s="53"/>
      <c r="BE59" s="53"/>
      <c r="BF59" s="53"/>
      <c r="BG59" s="54"/>
      <c r="BH59" s="52" t="s">
        <v>67</v>
      </c>
      <c r="BI59" s="53"/>
      <c r="BJ59" s="53"/>
      <c r="BK59" s="53"/>
      <c r="BL59" s="53"/>
      <c r="BM59" s="53"/>
      <c r="BN59" s="53"/>
      <c r="BO59" s="53"/>
      <c r="BP59" s="53"/>
      <c r="BQ59" s="54"/>
      <c r="BR59" s="52" t="s">
        <v>66</v>
      </c>
      <c r="BS59" s="53"/>
      <c r="BT59" s="53"/>
      <c r="BU59" s="53"/>
      <c r="BV59" s="53"/>
      <c r="BW59" s="53"/>
      <c r="BX59" s="53"/>
      <c r="BY59" s="53"/>
      <c r="BZ59" s="53"/>
      <c r="CA59" s="54"/>
      <c r="CB59" s="52" t="s">
        <v>67</v>
      </c>
      <c r="CC59" s="53"/>
      <c r="CD59" s="53"/>
      <c r="CE59" s="53"/>
      <c r="CF59" s="53"/>
      <c r="CG59" s="53"/>
      <c r="CH59" s="53"/>
      <c r="CI59" s="53"/>
      <c r="CJ59" s="53"/>
      <c r="CK59" s="54"/>
      <c r="CL59" s="49" t="s">
        <v>67</v>
      </c>
      <c r="CM59" s="50"/>
      <c r="CN59" s="50"/>
      <c r="CO59" s="50"/>
      <c r="CP59" s="50"/>
      <c r="CQ59" s="50"/>
      <c r="CR59" s="50"/>
      <c r="CS59" s="50"/>
      <c r="CT59" s="50"/>
      <c r="CU59" s="51"/>
    </row>
    <row r="60" spans="1:99" x14ac:dyDescent="0.2">
      <c r="A60" s="91">
        <v>1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7">
        <v>2</v>
      </c>
      <c r="AJ60" s="47"/>
      <c r="AK60" s="47"/>
      <c r="AL60" s="47"/>
      <c r="AM60" s="47"/>
      <c r="AN60" s="47">
        <v>3</v>
      </c>
      <c r="AO60" s="47"/>
      <c r="AP60" s="47"/>
      <c r="AQ60" s="47"/>
      <c r="AR60" s="47"/>
      <c r="AS60" s="47"/>
      <c r="AT60" s="47"/>
      <c r="AU60" s="47"/>
      <c r="AV60" s="47"/>
      <c r="AW60" s="47"/>
      <c r="AX60" s="92">
        <v>4</v>
      </c>
      <c r="AY60" s="93"/>
      <c r="AZ60" s="93"/>
      <c r="BA60" s="93"/>
      <c r="BB60" s="93"/>
      <c r="BC60" s="93"/>
      <c r="BD60" s="93"/>
      <c r="BE60" s="93"/>
      <c r="BF60" s="93"/>
      <c r="BG60" s="94"/>
      <c r="BH60" s="47">
        <v>5</v>
      </c>
      <c r="BI60" s="47"/>
      <c r="BJ60" s="47"/>
      <c r="BK60" s="47"/>
      <c r="BL60" s="47"/>
      <c r="BM60" s="47"/>
      <c r="BN60" s="47"/>
      <c r="BO60" s="47"/>
      <c r="BP60" s="47"/>
      <c r="BQ60" s="47"/>
      <c r="BR60" s="47">
        <v>6</v>
      </c>
      <c r="BS60" s="47"/>
      <c r="BT60" s="47"/>
      <c r="BU60" s="47"/>
      <c r="BV60" s="47"/>
      <c r="BW60" s="47"/>
      <c r="BX60" s="47"/>
      <c r="BY60" s="47"/>
      <c r="BZ60" s="47"/>
      <c r="CA60" s="47"/>
      <c r="CB60" s="47">
        <v>7</v>
      </c>
      <c r="CC60" s="47"/>
      <c r="CD60" s="47"/>
      <c r="CE60" s="47"/>
      <c r="CF60" s="47"/>
      <c r="CG60" s="47"/>
      <c r="CH60" s="47"/>
      <c r="CI60" s="47"/>
      <c r="CJ60" s="47"/>
      <c r="CK60" s="47"/>
      <c r="CL60" s="47">
        <v>8</v>
      </c>
      <c r="CM60" s="47"/>
      <c r="CN60" s="47"/>
      <c r="CO60" s="47"/>
      <c r="CP60" s="47"/>
      <c r="CQ60" s="47"/>
      <c r="CR60" s="47"/>
      <c r="CS60" s="47"/>
      <c r="CT60" s="47"/>
      <c r="CU60" s="47"/>
    </row>
    <row r="61" spans="1:99" x14ac:dyDescent="0.2">
      <c r="A61" s="83" t="s">
        <v>68</v>
      </c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44" t="s">
        <v>106</v>
      </c>
      <c r="AJ61" s="44"/>
      <c r="AK61" s="44"/>
      <c r="AL61" s="44"/>
      <c r="AM61" s="44"/>
      <c r="AN61" s="40" t="s">
        <v>22</v>
      </c>
      <c r="AO61" s="40"/>
      <c r="AP61" s="40"/>
      <c r="AQ61" s="40"/>
      <c r="AR61" s="40"/>
      <c r="AS61" s="40"/>
      <c r="AT61" s="40"/>
      <c r="AU61" s="40"/>
      <c r="AV61" s="40"/>
      <c r="AW61" s="40"/>
      <c r="AX61" s="40" t="s">
        <v>22</v>
      </c>
      <c r="AY61" s="40"/>
      <c r="AZ61" s="40"/>
      <c r="BA61" s="40"/>
      <c r="BB61" s="40"/>
      <c r="BC61" s="40"/>
      <c r="BD61" s="40"/>
      <c r="BE61" s="40"/>
      <c r="BF61" s="40"/>
      <c r="BG61" s="40"/>
      <c r="BH61" s="40" t="s">
        <v>22</v>
      </c>
      <c r="BI61" s="40"/>
      <c r="BJ61" s="40"/>
      <c r="BK61" s="40"/>
      <c r="BL61" s="40"/>
      <c r="BM61" s="40"/>
      <c r="BN61" s="40"/>
      <c r="BO61" s="40"/>
      <c r="BP61" s="40"/>
      <c r="BQ61" s="40"/>
      <c r="BR61" s="90">
        <f>BR63+BR70+BR76+BR82</f>
        <v>19715.768</v>
      </c>
      <c r="BS61" s="39"/>
      <c r="BT61" s="39"/>
      <c r="BU61" s="39"/>
      <c r="BV61" s="39"/>
      <c r="BW61" s="39"/>
      <c r="BX61" s="39"/>
      <c r="BY61" s="39"/>
      <c r="BZ61" s="39"/>
      <c r="CA61" s="39"/>
      <c r="CB61" s="90">
        <f>CB63+CB70+CB76+CB82</f>
        <v>9857.908159999999</v>
      </c>
      <c r="CC61" s="39"/>
      <c r="CD61" s="39"/>
      <c r="CE61" s="39"/>
      <c r="CF61" s="39"/>
      <c r="CG61" s="39"/>
      <c r="CH61" s="39"/>
      <c r="CI61" s="39"/>
      <c r="CJ61" s="39"/>
      <c r="CK61" s="39"/>
      <c r="CL61" s="90">
        <f>CL63+CL70+CL76+CL82</f>
        <v>9857.908159999999</v>
      </c>
      <c r="CM61" s="39"/>
      <c r="CN61" s="39"/>
      <c r="CO61" s="39"/>
      <c r="CP61" s="39"/>
      <c r="CQ61" s="39"/>
      <c r="CR61" s="39"/>
      <c r="CS61" s="39"/>
      <c r="CT61" s="39"/>
      <c r="CU61" s="39"/>
    </row>
    <row r="62" spans="1:99" x14ac:dyDescent="0.2">
      <c r="A62" s="87" t="s">
        <v>69</v>
      </c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9"/>
      <c r="AI62" s="44"/>
      <c r="AJ62" s="44"/>
      <c r="AK62" s="44"/>
      <c r="AL62" s="44"/>
      <c r="AM62" s="44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</row>
    <row r="63" spans="1:99" x14ac:dyDescent="0.2">
      <c r="A63" s="76" t="s">
        <v>6</v>
      </c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8"/>
      <c r="AI63" s="44"/>
      <c r="AJ63" s="44"/>
      <c r="AK63" s="44"/>
      <c r="AL63" s="44"/>
      <c r="AM63" s="44"/>
      <c r="AN63" s="41">
        <v>65284</v>
      </c>
      <c r="AO63" s="41"/>
      <c r="AP63" s="41"/>
      <c r="AQ63" s="41"/>
      <c r="AR63" s="41"/>
      <c r="AS63" s="41"/>
      <c r="AT63" s="41"/>
      <c r="AU63" s="41"/>
      <c r="AV63" s="41"/>
      <c r="AW63" s="41"/>
      <c r="AX63" s="41">
        <v>32642.080000000002</v>
      </c>
      <c r="AY63" s="41"/>
      <c r="AZ63" s="41"/>
      <c r="BA63" s="41"/>
      <c r="BB63" s="41"/>
      <c r="BC63" s="41"/>
      <c r="BD63" s="41"/>
      <c r="BE63" s="41"/>
      <c r="BF63" s="41"/>
      <c r="BG63" s="41"/>
      <c r="BH63" s="41">
        <v>32642.080000000002</v>
      </c>
      <c r="BI63" s="41"/>
      <c r="BJ63" s="41"/>
      <c r="BK63" s="41"/>
      <c r="BL63" s="41"/>
      <c r="BM63" s="41"/>
      <c r="BN63" s="41"/>
      <c r="BO63" s="41"/>
      <c r="BP63" s="41"/>
      <c r="BQ63" s="41"/>
      <c r="BR63" s="41">
        <f>AN63*22%</f>
        <v>14362.48</v>
      </c>
      <c r="BS63" s="41"/>
      <c r="BT63" s="41"/>
      <c r="BU63" s="41"/>
      <c r="BV63" s="41"/>
      <c r="BW63" s="41"/>
      <c r="BX63" s="41"/>
      <c r="BY63" s="41"/>
      <c r="BZ63" s="41"/>
      <c r="CA63" s="41"/>
      <c r="CB63" s="41">
        <f>AX63*22%</f>
        <v>7181.2576000000008</v>
      </c>
      <c r="CC63" s="41"/>
      <c r="CD63" s="41"/>
      <c r="CE63" s="41"/>
      <c r="CF63" s="41"/>
      <c r="CG63" s="41"/>
      <c r="CH63" s="41"/>
      <c r="CI63" s="41"/>
      <c r="CJ63" s="41"/>
      <c r="CK63" s="41"/>
      <c r="CL63" s="41">
        <f>BH63*22%</f>
        <v>7181.2576000000008</v>
      </c>
      <c r="CM63" s="41"/>
      <c r="CN63" s="41"/>
      <c r="CO63" s="41"/>
      <c r="CP63" s="41"/>
      <c r="CQ63" s="41"/>
      <c r="CR63" s="41"/>
      <c r="CS63" s="41"/>
      <c r="CT63" s="41"/>
      <c r="CU63" s="41"/>
    </row>
    <row r="64" spans="1:99" x14ac:dyDescent="0.2">
      <c r="A64" s="79" t="s">
        <v>70</v>
      </c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44"/>
      <c r="AJ64" s="44"/>
      <c r="AK64" s="44"/>
      <c r="AL64" s="44"/>
      <c r="AM64" s="44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</row>
    <row r="65" spans="1:99" x14ac:dyDescent="0.2">
      <c r="A65" s="79" t="s">
        <v>71</v>
      </c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44"/>
      <c r="AJ65" s="44"/>
      <c r="AK65" s="44"/>
      <c r="AL65" s="44"/>
      <c r="AM65" s="44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</row>
    <row r="66" spans="1:99" x14ac:dyDescent="0.2">
      <c r="A66" s="80" t="s">
        <v>72</v>
      </c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2"/>
      <c r="AI66" s="44"/>
      <c r="AJ66" s="44"/>
      <c r="AK66" s="44"/>
      <c r="AL66" s="44"/>
      <c r="AM66" s="44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</row>
    <row r="67" spans="1:99" x14ac:dyDescent="0.2">
      <c r="A67" s="83" t="s">
        <v>73</v>
      </c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44"/>
      <c r="AJ67" s="44"/>
      <c r="AK67" s="44"/>
      <c r="AL67" s="44"/>
      <c r="AM67" s="44"/>
      <c r="AN67" s="40" t="s">
        <v>22</v>
      </c>
      <c r="AO67" s="40"/>
      <c r="AP67" s="40"/>
      <c r="AQ67" s="40"/>
      <c r="AR67" s="40"/>
      <c r="AS67" s="40"/>
      <c r="AT67" s="40"/>
      <c r="AU67" s="40"/>
      <c r="AV67" s="40"/>
      <c r="AW67" s="40"/>
      <c r="AX67" s="40" t="s">
        <v>22</v>
      </c>
      <c r="AY67" s="40"/>
      <c r="AZ67" s="40"/>
      <c r="BA67" s="40"/>
      <c r="BB67" s="40"/>
      <c r="BC67" s="40"/>
      <c r="BD67" s="40"/>
      <c r="BE67" s="40"/>
      <c r="BF67" s="40"/>
      <c r="BG67" s="40"/>
      <c r="BH67" s="40" t="s">
        <v>22</v>
      </c>
      <c r="BI67" s="40"/>
      <c r="BJ67" s="40"/>
      <c r="BK67" s="40"/>
      <c r="BL67" s="40"/>
      <c r="BM67" s="40"/>
      <c r="BN67" s="40"/>
      <c r="BO67" s="40"/>
      <c r="BP67" s="40"/>
      <c r="BQ67" s="40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</row>
    <row r="68" spans="1:99" x14ac:dyDescent="0.2">
      <c r="A68" s="86" t="s">
        <v>74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44"/>
      <c r="AJ68" s="44"/>
      <c r="AK68" s="44"/>
      <c r="AL68" s="44"/>
      <c r="AM68" s="44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</row>
    <row r="69" spans="1:99" x14ac:dyDescent="0.2">
      <c r="A69" s="87" t="s">
        <v>75</v>
      </c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9"/>
      <c r="AI69" s="44"/>
      <c r="AJ69" s="44"/>
      <c r="AK69" s="44"/>
      <c r="AL69" s="44"/>
      <c r="AM69" s="44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</row>
    <row r="70" spans="1:99" x14ac:dyDescent="0.2">
      <c r="A70" s="76" t="s">
        <v>6</v>
      </c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8"/>
      <c r="AI70" s="44"/>
      <c r="AJ70" s="44"/>
      <c r="AK70" s="44"/>
      <c r="AL70" s="44"/>
      <c r="AM70" s="44"/>
      <c r="AN70" s="41">
        <f>AN63</f>
        <v>65284</v>
      </c>
      <c r="AO70" s="41"/>
      <c r="AP70" s="41"/>
      <c r="AQ70" s="41"/>
      <c r="AR70" s="41"/>
      <c r="AS70" s="41"/>
      <c r="AT70" s="41"/>
      <c r="AU70" s="41"/>
      <c r="AV70" s="41"/>
      <c r="AW70" s="41"/>
      <c r="AX70" s="41">
        <v>32642.080000000002</v>
      </c>
      <c r="AY70" s="41"/>
      <c r="AZ70" s="41"/>
      <c r="BA70" s="41"/>
      <c r="BB70" s="41"/>
      <c r="BC70" s="41"/>
      <c r="BD70" s="41"/>
      <c r="BE70" s="41"/>
      <c r="BF70" s="41"/>
      <c r="BG70" s="41"/>
      <c r="BH70" s="41">
        <v>32642.080000000002</v>
      </c>
      <c r="BI70" s="41"/>
      <c r="BJ70" s="41"/>
      <c r="BK70" s="41"/>
      <c r="BL70" s="41"/>
      <c r="BM70" s="41"/>
      <c r="BN70" s="41"/>
      <c r="BO70" s="41"/>
      <c r="BP70" s="41"/>
      <c r="BQ70" s="41"/>
      <c r="BR70" s="41">
        <f>AN70*2.9%</f>
        <v>1893.2359999999999</v>
      </c>
      <c r="BS70" s="41"/>
      <c r="BT70" s="41"/>
      <c r="BU70" s="41"/>
      <c r="BV70" s="41"/>
      <c r="BW70" s="41"/>
      <c r="BX70" s="41"/>
      <c r="BY70" s="41"/>
      <c r="BZ70" s="41"/>
      <c r="CA70" s="41"/>
      <c r="CB70" s="41">
        <f>AX70*2.9%</f>
        <v>946.62031999999999</v>
      </c>
      <c r="CC70" s="41"/>
      <c r="CD70" s="41"/>
      <c r="CE70" s="41"/>
      <c r="CF70" s="41"/>
      <c r="CG70" s="41"/>
      <c r="CH70" s="41"/>
      <c r="CI70" s="41"/>
      <c r="CJ70" s="41"/>
      <c r="CK70" s="41"/>
      <c r="CL70" s="41">
        <f t="shared" ref="CL70" si="10">BH70*2.9%</f>
        <v>946.62031999999999</v>
      </c>
      <c r="CM70" s="41"/>
      <c r="CN70" s="41"/>
      <c r="CO70" s="41"/>
      <c r="CP70" s="41"/>
      <c r="CQ70" s="41"/>
      <c r="CR70" s="41"/>
      <c r="CS70" s="41"/>
      <c r="CT70" s="41"/>
      <c r="CU70" s="41"/>
    </row>
    <row r="71" spans="1:99" x14ac:dyDescent="0.2">
      <c r="A71" s="79" t="s">
        <v>76</v>
      </c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44"/>
      <c r="AJ71" s="44"/>
      <c r="AK71" s="44"/>
      <c r="AL71" s="44"/>
      <c r="AM71" s="44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</row>
    <row r="72" spans="1:99" x14ac:dyDescent="0.2">
      <c r="A72" s="79" t="s">
        <v>74</v>
      </c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44"/>
      <c r="AJ72" s="44"/>
      <c r="AK72" s="44"/>
      <c r="AL72" s="44"/>
      <c r="AM72" s="44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</row>
    <row r="73" spans="1:99" x14ac:dyDescent="0.2">
      <c r="A73" s="80" t="s">
        <v>77</v>
      </c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2"/>
      <c r="AI73" s="44"/>
      <c r="AJ73" s="44"/>
      <c r="AK73" s="44"/>
      <c r="AL73" s="44"/>
      <c r="AM73" s="44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</row>
    <row r="74" spans="1:99" x14ac:dyDescent="0.2">
      <c r="A74" s="83" t="s">
        <v>78</v>
      </c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44"/>
      <c r="AJ74" s="44"/>
      <c r="AK74" s="44"/>
      <c r="AL74" s="44"/>
      <c r="AM74" s="44"/>
      <c r="AN74" s="40" t="s">
        <v>22</v>
      </c>
      <c r="AO74" s="40"/>
      <c r="AP74" s="40"/>
      <c r="AQ74" s="40"/>
      <c r="AR74" s="40"/>
      <c r="AS74" s="40"/>
      <c r="AT74" s="40"/>
      <c r="AU74" s="40"/>
      <c r="AV74" s="40"/>
      <c r="AW74" s="40"/>
      <c r="AX74" s="40" t="s">
        <v>22</v>
      </c>
      <c r="AY74" s="40"/>
      <c r="AZ74" s="40"/>
      <c r="BA74" s="40"/>
      <c r="BB74" s="40"/>
      <c r="BC74" s="40"/>
      <c r="BD74" s="40"/>
      <c r="BE74" s="40"/>
      <c r="BF74" s="40"/>
      <c r="BG74" s="40"/>
      <c r="BH74" s="40" t="s">
        <v>22</v>
      </c>
      <c r="BI74" s="40"/>
      <c r="BJ74" s="40"/>
      <c r="BK74" s="40"/>
      <c r="BL74" s="40"/>
      <c r="BM74" s="40"/>
      <c r="BN74" s="40"/>
      <c r="BO74" s="40"/>
      <c r="BP74" s="40"/>
      <c r="BQ74" s="40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</row>
    <row r="75" spans="1:99" x14ac:dyDescent="0.2">
      <c r="A75" s="87" t="s">
        <v>69</v>
      </c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9"/>
      <c r="AI75" s="44"/>
      <c r="AJ75" s="44"/>
      <c r="AK75" s="44"/>
      <c r="AL75" s="44"/>
      <c r="AM75" s="44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</row>
    <row r="76" spans="1:99" x14ac:dyDescent="0.2">
      <c r="A76" s="76" t="s">
        <v>6</v>
      </c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8"/>
      <c r="AI76" s="44"/>
      <c r="AJ76" s="44"/>
      <c r="AK76" s="44"/>
      <c r="AL76" s="44"/>
      <c r="AM76" s="44"/>
      <c r="AN76" s="41">
        <f>AN70</f>
        <v>65284</v>
      </c>
      <c r="AO76" s="41"/>
      <c r="AP76" s="41"/>
      <c r="AQ76" s="41"/>
      <c r="AR76" s="41"/>
      <c r="AS76" s="41"/>
      <c r="AT76" s="41"/>
      <c r="AU76" s="41"/>
      <c r="AV76" s="41"/>
      <c r="AW76" s="41"/>
      <c r="AX76" s="41">
        <v>32642.080000000002</v>
      </c>
      <c r="AY76" s="41"/>
      <c r="AZ76" s="41"/>
      <c r="BA76" s="41"/>
      <c r="BB76" s="41"/>
      <c r="BC76" s="41"/>
      <c r="BD76" s="41"/>
      <c r="BE76" s="41"/>
      <c r="BF76" s="41"/>
      <c r="BG76" s="41"/>
      <c r="BH76" s="41">
        <v>32642.080000000002</v>
      </c>
      <c r="BI76" s="41"/>
      <c r="BJ76" s="41"/>
      <c r="BK76" s="41"/>
      <c r="BL76" s="41"/>
      <c r="BM76" s="41"/>
      <c r="BN76" s="41"/>
      <c r="BO76" s="41"/>
      <c r="BP76" s="41"/>
      <c r="BQ76" s="41"/>
      <c r="BR76" s="41">
        <f>AN76*5.1%</f>
        <v>3329.4839999999999</v>
      </c>
      <c r="BS76" s="41"/>
      <c r="BT76" s="41"/>
      <c r="BU76" s="41"/>
      <c r="BV76" s="41"/>
      <c r="BW76" s="41"/>
      <c r="BX76" s="41"/>
      <c r="BY76" s="41"/>
      <c r="BZ76" s="41"/>
      <c r="CA76" s="41"/>
      <c r="CB76" s="41">
        <f>AX76*5.1%</f>
        <v>1664.7460799999999</v>
      </c>
      <c r="CC76" s="41"/>
      <c r="CD76" s="41"/>
      <c r="CE76" s="41"/>
      <c r="CF76" s="41"/>
      <c r="CG76" s="41"/>
      <c r="CH76" s="41"/>
      <c r="CI76" s="41"/>
      <c r="CJ76" s="41"/>
      <c r="CK76" s="41"/>
      <c r="CL76" s="41">
        <f t="shared" ref="CL76" si="11">BH76*5.1%</f>
        <v>1664.7460799999999</v>
      </c>
      <c r="CM76" s="41"/>
      <c r="CN76" s="41"/>
      <c r="CO76" s="41"/>
      <c r="CP76" s="41"/>
      <c r="CQ76" s="41"/>
      <c r="CR76" s="41"/>
      <c r="CS76" s="41"/>
      <c r="CT76" s="41"/>
      <c r="CU76" s="41"/>
    </row>
    <row r="77" spans="1:99" x14ac:dyDescent="0.2">
      <c r="A77" s="79" t="s">
        <v>79</v>
      </c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44"/>
      <c r="AJ77" s="44"/>
      <c r="AK77" s="44"/>
      <c r="AL77" s="44"/>
      <c r="AM77" s="44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</row>
    <row r="78" spans="1:99" x14ac:dyDescent="0.2">
      <c r="A78" s="80" t="s">
        <v>80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2"/>
      <c r="AI78" s="44"/>
      <c r="AJ78" s="44"/>
      <c r="AK78" s="44"/>
      <c r="AL78" s="44"/>
      <c r="AM78" s="44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</row>
    <row r="79" spans="1:99" x14ac:dyDescent="0.2">
      <c r="A79" s="83" t="s">
        <v>73</v>
      </c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44"/>
      <c r="AJ79" s="44"/>
      <c r="AK79" s="44"/>
      <c r="AL79" s="44"/>
      <c r="AM79" s="44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</row>
    <row r="80" spans="1:99" x14ac:dyDescent="0.2">
      <c r="A80" s="86" t="s">
        <v>81</v>
      </c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44"/>
      <c r="AJ80" s="44"/>
      <c r="AK80" s="44"/>
      <c r="AL80" s="44"/>
      <c r="AM80" s="44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</row>
    <row r="81" spans="1:99" x14ac:dyDescent="0.2">
      <c r="A81" s="87" t="s">
        <v>82</v>
      </c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9"/>
      <c r="AI81" s="44"/>
      <c r="AJ81" s="44"/>
      <c r="AK81" s="44"/>
      <c r="AL81" s="44"/>
      <c r="AM81" s="44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</row>
    <row r="82" spans="1:99" x14ac:dyDescent="0.2">
      <c r="A82" s="76" t="s">
        <v>6</v>
      </c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8"/>
      <c r="AI82" s="44"/>
      <c r="AJ82" s="44"/>
      <c r="AK82" s="44"/>
      <c r="AL82" s="44"/>
      <c r="AM82" s="44"/>
      <c r="AN82" s="41">
        <f>AN76</f>
        <v>65284</v>
      </c>
      <c r="AO82" s="41"/>
      <c r="AP82" s="41"/>
      <c r="AQ82" s="41"/>
      <c r="AR82" s="41"/>
      <c r="AS82" s="41"/>
      <c r="AT82" s="41"/>
      <c r="AU82" s="41"/>
      <c r="AV82" s="41"/>
      <c r="AW82" s="41"/>
      <c r="AX82" s="41">
        <v>32642.080000000002</v>
      </c>
      <c r="AY82" s="41"/>
      <c r="AZ82" s="41"/>
      <c r="BA82" s="41"/>
      <c r="BB82" s="41"/>
      <c r="BC82" s="41"/>
      <c r="BD82" s="41"/>
      <c r="BE82" s="41"/>
      <c r="BF82" s="41"/>
      <c r="BG82" s="41"/>
      <c r="BH82" s="41">
        <v>32642.080000000002</v>
      </c>
      <c r="BI82" s="41"/>
      <c r="BJ82" s="41"/>
      <c r="BK82" s="41"/>
      <c r="BL82" s="41"/>
      <c r="BM82" s="41"/>
      <c r="BN82" s="41"/>
      <c r="BO82" s="41"/>
      <c r="BP82" s="41"/>
      <c r="BQ82" s="41"/>
      <c r="BR82" s="41">
        <f>AN82*0.2%</f>
        <v>130.56800000000001</v>
      </c>
      <c r="BS82" s="41"/>
      <c r="BT82" s="41"/>
      <c r="BU82" s="41"/>
      <c r="BV82" s="41"/>
      <c r="BW82" s="41"/>
      <c r="BX82" s="41"/>
      <c r="BY82" s="41"/>
      <c r="BZ82" s="41"/>
      <c r="CA82" s="41"/>
      <c r="CB82" s="41">
        <f t="shared" ref="CB82" si="12">AX82*0.2%</f>
        <v>65.28416</v>
      </c>
      <c r="CC82" s="41"/>
      <c r="CD82" s="41"/>
      <c r="CE82" s="41"/>
      <c r="CF82" s="41"/>
      <c r="CG82" s="41"/>
      <c r="CH82" s="41"/>
      <c r="CI82" s="41"/>
      <c r="CJ82" s="41"/>
      <c r="CK82" s="41"/>
      <c r="CL82" s="41">
        <f t="shared" ref="CL82" si="13">BH82*0.2%</f>
        <v>65.28416</v>
      </c>
      <c r="CM82" s="41"/>
      <c r="CN82" s="41"/>
      <c r="CO82" s="41"/>
      <c r="CP82" s="41"/>
      <c r="CQ82" s="41"/>
      <c r="CR82" s="41"/>
      <c r="CS82" s="41"/>
      <c r="CT82" s="41"/>
      <c r="CU82" s="41"/>
    </row>
    <row r="83" spans="1:99" x14ac:dyDescent="0.2">
      <c r="A83" s="79" t="s">
        <v>83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44"/>
      <c r="AJ83" s="44"/>
      <c r="AK83" s="44"/>
      <c r="AL83" s="44"/>
      <c r="AM83" s="44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</row>
    <row r="84" spans="1:99" x14ac:dyDescent="0.2">
      <c r="A84" s="79" t="s">
        <v>84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44"/>
      <c r="AJ84" s="44"/>
      <c r="AK84" s="44"/>
      <c r="AL84" s="44"/>
      <c r="AM84" s="44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</row>
    <row r="85" spans="1:99" x14ac:dyDescent="0.2">
      <c r="A85" s="80" t="s">
        <v>85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2"/>
      <c r="AI85" s="44"/>
      <c r="AJ85" s="44"/>
      <c r="AK85" s="44"/>
      <c r="AL85" s="44"/>
      <c r="AM85" s="44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</row>
    <row r="86" spans="1:99" x14ac:dyDescent="0.2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7" t="s">
        <v>21</v>
      </c>
      <c r="AI86" s="38"/>
      <c r="AJ86" s="38"/>
      <c r="AK86" s="38"/>
      <c r="AL86" s="38"/>
      <c r="AM86" s="38"/>
      <c r="AN86" s="40" t="s">
        <v>22</v>
      </c>
      <c r="AO86" s="40"/>
      <c r="AP86" s="40"/>
      <c r="AQ86" s="40"/>
      <c r="AR86" s="40"/>
      <c r="AS86" s="40"/>
      <c r="AT86" s="40"/>
      <c r="AU86" s="40"/>
      <c r="AV86" s="40"/>
      <c r="AW86" s="40"/>
      <c r="AX86" s="40" t="s">
        <v>22</v>
      </c>
      <c r="AY86" s="40"/>
      <c r="AZ86" s="40"/>
      <c r="BA86" s="40"/>
      <c r="BB86" s="40"/>
      <c r="BC86" s="40"/>
      <c r="BD86" s="40"/>
      <c r="BE86" s="40"/>
      <c r="BF86" s="40"/>
      <c r="BG86" s="40"/>
      <c r="BH86" s="40" t="s">
        <v>22</v>
      </c>
      <c r="BI86" s="40"/>
      <c r="BJ86" s="40"/>
      <c r="BK86" s="40"/>
      <c r="BL86" s="40"/>
      <c r="BM86" s="40"/>
      <c r="BN86" s="40"/>
      <c r="BO86" s="40"/>
      <c r="BP86" s="40"/>
      <c r="BQ86" s="40"/>
      <c r="BR86" s="41">
        <f>SUM(BR63:CA85)</f>
        <v>19715.768</v>
      </c>
      <c r="BS86" s="41"/>
      <c r="BT86" s="41"/>
      <c r="BU86" s="41"/>
      <c r="BV86" s="41"/>
      <c r="BW86" s="41"/>
      <c r="BX86" s="41"/>
      <c r="BY86" s="41"/>
      <c r="BZ86" s="41"/>
      <c r="CA86" s="41"/>
      <c r="CB86" s="41">
        <f t="shared" ref="CB86" si="14">SUM(CB63:CK85)</f>
        <v>9857.908159999999</v>
      </c>
      <c r="CC86" s="41"/>
      <c r="CD86" s="41"/>
      <c r="CE86" s="41"/>
      <c r="CF86" s="41"/>
      <c r="CG86" s="41"/>
      <c r="CH86" s="41"/>
      <c r="CI86" s="41"/>
      <c r="CJ86" s="41"/>
      <c r="CK86" s="41"/>
      <c r="CL86" s="41">
        <f t="shared" ref="CL86" si="15">SUM(CL63:CU85)</f>
        <v>9857.908159999999</v>
      </c>
      <c r="CM86" s="41"/>
      <c r="CN86" s="41"/>
      <c r="CO86" s="41"/>
      <c r="CP86" s="41"/>
      <c r="CQ86" s="41"/>
      <c r="CR86" s="41"/>
      <c r="CS86" s="41"/>
      <c r="CT86" s="41"/>
      <c r="CU86" s="41"/>
    </row>
  </sheetData>
  <mergeCells count="272">
    <mergeCell ref="AN45:AW48"/>
    <mergeCell ref="AX45:BG48"/>
    <mergeCell ref="BH45:BQ48"/>
    <mergeCell ref="BR45:CA48"/>
    <mergeCell ref="A42:AH42"/>
    <mergeCell ref="AN42:AW44"/>
    <mergeCell ref="AX42:BG44"/>
    <mergeCell ref="BH42:BQ44"/>
    <mergeCell ref="BR42:CA44"/>
    <mergeCell ref="CB49:CK49"/>
    <mergeCell ref="CL49:CU49"/>
    <mergeCell ref="R15:CF15"/>
    <mergeCell ref="X16:CF16"/>
    <mergeCell ref="CB45:CK48"/>
    <mergeCell ref="CL45:CU48"/>
    <mergeCell ref="A46:AH46"/>
    <mergeCell ref="A47:AH47"/>
    <mergeCell ref="A48:AH48"/>
    <mergeCell ref="AI49:AM49"/>
    <mergeCell ref="AN49:AW49"/>
    <mergeCell ref="AX49:BG49"/>
    <mergeCell ref="BH49:BQ49"/>
    <mergeCell ref="BR49:CA49"/>
    <mergeCell ref="CB42:CK44"/>
    <mergeCell ref="CL42:CU44"/>
    <mergeCell ref="A43:AH43"/>
    <mergeCell ref="A44:AH44"/>
    <mergeCell ref="A39:AH39"/>
    <mergeCell ref="AN39:AW41"/>
    <mergeCell ref="AX39:BG41"/>
    <mergeCell ref="BH39:BQ41"/>
    <mergeCell ref="BR39:CA41"/>
    <mergeCell ref="A45:AH45"/>
    <mergeCell ref="CB39:CK41"/>
    <mergeCell ref="CL39:CU41"/>
    <mergeCell ref="A40:AH40"/>
    <mergeCell ref="A41:AH41"/>
    <mergeCell ref="A37:AH37"/>
    <mergeCell ref="AN37:AW38"/>
    <mergeCell ref="AX37:BG38"/>
    <mergeCell ref="BH37:BQ38"/>
    <mergeCell ref="BR37:CA38"/>
    <mergeCell ref="CB37:CK38"/>
    <mergeCell ref="CL37:CU38"/>
    <mergeCell ref="A38:AH38"/>
    <mergeCell ref="AN26:AW29"/>
    <mergeCell ref="AX26:BG29"/>
    <mergeCell ref="BH26:BQ29"/>
    <mergeCell ref="CB30:CK32"/>
    <mergeCell ref="CL30:CU32"/>
    <mergeCell ref="A31:AH31"/>
    <mergeCell ref="A32:AH32"/>
    <mergeCell ref="A33:AH33"/>
    <mergeCell ref="AN33:AW36"/>
    <mergeCell ref="AX33:BG36"/>
    <mergeCell ref="BH33:BQ36"/>
    <mergeCell ref="BR33:CA36"/>
    <mergeCell ref="A30:AH30"/>
    <mergeCell ref="AN30:AW32"/>
    <mergeCell ref="AX30:BG32"/>
    <mergeCell ref="BH30:BQ32"/>
    <mergeCell ref="BR30:CA32"/>
    <mergeCell ref="CB33:CK36"/>
    <mergeCell ref="CL33:CU36"/>
    <mergeCell ref="A34:AH34"/>
    <mergeCell ref="A35:AH35"/>
    <mergeCell ref="A36:AH36"/>
    <mergeCell ref="CB23:CK23"/>
    <mergeCell ref="CL23:CU23"/>
    <mergeCell ref="A24:AH24"/>
    <mergeCell ref="AN24:AW25"/>
    <mergeCell ref="AX24:BG25"/>
    <mergeCell ref="BH24:BQ25"/>
    <mergeCell ref="BR24:CA25"/>
    <mergeCell ref="CB24:CK25"/>
    <mergeCell ref="CL24:CU25"/>
    <mergeCell ref="A23:AH23"/>
    <mergeCell ref="AI23:AM23"/>
    <mergeCell ref="AN23:AW23"/>
    <mergeCell ref="AX23:BG23"/>
    <mergeCell ref="BH23:BQ23"/>
    <mergeCell ref="BR23:CA23"/>
    <mergeCell ref="AI24:AM48"/>
    <mergeCell ref="BR26:CA29"/>
    <mergeCell ref="CB26:CK29"/>
    <mergeCell ref="CL26:CU29"/>
    <mergeCell ref="A27:AH27"/>
    <mergeCell ref="A28:AH28"/>
    <mergeCell ref="A29:AH29"/>
    <mergeCell ref="A25:AH25"/>
    <mergeCell ref="A26:AH26"/>
    <mergeCell ref="CB21:CK21"/>
    <mergeCell ref="CL21:CU21"/>
    <mergeCell ref="A22:AH22"/>
    <mergeCell ref="AI22:AM22"/>
    <mergeCell ref="AN22:AW22"/>
    <mergeCell ref="AX22:BG22"/>
    <mergeCell ref="BH22:BQ22"/>
    <mergeCell ref="BR22:CA22"/>
    <mergeCell ref="CB22:CK22"/>
    <mergeCell ref="CL22:CU22"/>
    <mergeCell ref="A21:AH21"/>
    <mergeCell ref="AI21:AM21"/>
    <mergeCell ref="AN21:AW21"/>
    <mergeCell ref="AX21:BG21"/>
    <mergeCell ref="BH21:BQ21"/>
    <mergeCell ref="BR21:CA21"/>
    <mergeCell ref="CB19:CK19"/>
    <mergeCell ref="CL19:CU19"/>
    <mergeCell ref="A20:AH20"/>
    <mergeCell ref="AI20:AM20"/>
    <mergeCell ref="AN20:AW20"/>
    <mergeCell ref="AX20:BG20"/>
    <mergeCell ref="BH20:BQ20"/>
    <mergeCell ref="BR20:CA20"/>
    <mergeCell ref="CB20:CK20"/>
    <mergeCell ref="CL20:CU20"/>
    <mergeCell ref="A19:AH19"/>
    <mergeCell ref="AI19:AM19"/>
    <mergeCell ref="AN19:AW19"/>
    <mergeCell ref="AX19:BG19"/>
    <mergeCell ref="BH19:BQ19"/>
    <mergeCell ref="BR19:CA19"/>
    <mergeCell ref="J11:BV11"/>
    <mergeCell ref="CH11:CU12"/>
    <mergeCell ref="A18:AH18"/>
    <mergeCell ref="AI18:AM18"/>
    <mergeCell ref="AN18:BQ18"/>
    <mergeCell ref="BR18:CU18"/>
    <mergeCell ref="CH6:CU7"/>
    <mergeCell ref="CH8:CU8"/>
    <mergeCell ref="J9:BV9"/>
    <mergeCell ref="CH9:CU9"/>
    <mergeCell ref="J10:BV10"/>
    <mergeCell ref="CH10:CU10"/>
    <mergeCell ref="A1:CU1"/>
    <mergeCell ref="AH2:AJ2"/>
    <mergeCell ref="BF2:BH2"/>
    <mergeCell ref="BL2:BN2"/>
    <mergeCell ref="CH4:CU4"/>
    <mergeCell ref="AN5:AP5"/>
    <mergeCell ref="AS5:BC5"/>
    <mergeCell ref="BD5:BE5"/>
    <mergeCell ref="BF5:BH5"/>
    <mergeCell ref="CH5:CU5"/>
    <mergeCell ref="R52:CF52"/>
    <mergeCell ref="X53:CF53"/>
    <mergeCell ref="A55:AH55"/>
    <mergeCell ref="AI55:AM55"/>
    <mergeCell ref="AN55:BQ55"/>
    <mergeCell ref="BR55:CU55"/>
    <mergeCell ref="A56:AH56"/>
    <mergeCell ref="AI56:AM56"/>
    <mergeCell ref="AN56:AW56"/>
    <mergeCell ref="AX56:BG56"/>
    <mergeCell ref="BH56:BQ56"/>
    <mergeCell ref="BR56:CA56"/>
    <mergeCell ref="CB56:CK56"/>
    <mergeCell ref="CL56:CU56"/>
    <mergeCell ref="A57:AH57"/>
    <mergeCell ref="AI57:AM57"/>
    <mergeCell ref="AN57:AW57"/>
    <mergeCell ref="AX57:BG57"/>
    <mergeCell ref="BH57:BQ57"/>
    <mergeCell ref="BR57:CA57"/>
    <mergeCell ref="CB57:CK57"/>
    <mergeCell ref="CL57:CU57"/>
    <mergeCell ref="A58:AH58"/>
    <mergeCell ref="AI58:AM58"/>
    <mergeCell ref="AN58:AW58"/>
    <mergeCell ref="AX58:BG58"/>
    <mergeCell ref="BH58:BQ58"/>
    <mergeCell ref="BR58:CA58"/>
    <mergeCell ref="CB58:CK58"/>
    <mergeCell ref="CL58:CU58"/>
    <mergeCell ref="A59:AH59"/>
    <mergeCell ref="AI59:AM59"/>
    <mergeCell ref="AN59:AW59"/>
    <mergeCell ref="AX59:BG59"/>
    <mergeCell ref="BH59:BQ59"/>
    <mergeCell ref="BR59:CA59"/>
    <mergeCell ref="CB59:CK59"/>
    <mergeCell ref="CL59:CU59"/>
    <mergeCell ref="A60:AH60"/>
    <mergeCell ref="AI60:AM60"/>
    <mergeCell ref="AN60:AW60"/>
    <mergeCell ref="AX60:BG60"/>
    <mergeCell ref="BH60:BQ60"/>
    <mergeCell ref="BR60:CA60"/>
    <mergeCell ref="CB60:CK60"/>
    <mergeCell ref="CL60:CU60"/>
    <mergeCell ref="A61:AH61"/>
    <mergeCell ref="AI61:AM85"/>
    <mergeCell ref="AN61:AW62"/>
    <mergeCell ref="AX61:BG62"/>
    <mergeCell ref="BH61:BQ62"/>
    <mergeCell ref="BR61:CA62"/>
    <mergeCell ref="CB61:CK62"/>
    <mergeCell ref="CL61:CU62"/>
    <mergeCell ref="A62:AH62"/>
    <mergeCell ref="A63:AH63"/>
    <mergeCell ref="AN63:AW66"/>
    <mergeCell ref="AX63:BG66"/>
    <mergeCell ref="BH63:BQ66"/>
    <mergeCell ref="BR63:CA66"/>
    <mergeCell ref="CB63:CK66"/>
    <mergeCell ref="CL63:CU66"/>
    <mergeCell ref="A64:AH64"/>
    <mergeCell ref="A65:AH65"/>
    <mergeCell ref="A66:AH66"/>
    <mergeCell ref="A67:AH67"/>
    <mergeCell ref="AN67:AW69"/>
    <mergeCell ref="AX67:BG69"/>
    <mergeCell ref="BH67:BQ69"/>
    <mergeCell ref="BR67:CA69"/>
    <mergeCell ref="CB67:CK69"/>
    <mergeCell ref="CL67:CU69"/>
    <mergeCell ref="A68:AH68"/>
    <mergeCell ref="A69:AH69"/>
    <mergeCell ref="A70:AH70"/>
    <mergeCell ref="AN70:AW73"/>
    <mergeCell ref="AX70:BG73"/>
    <mergeCell ref="BH70:BQ73"/>
    <mergeCell ref="BR70:CA73"/>
    <mergeCell ref="CB70:CK73"/>
    <mergeCell ref="CL70:CU73"/>
    <mergeCell ref="A71:AH71"/>
    <mergeCell ref="A72:AH72"/>
    <mergeCell ref="A73:AH73"/>
    <mergeCell ref="A74:AH74"/>
    <mergeCell ref="AN74:AW75"/>
    <mergeCell ref="AX74:BG75"/>
    <mergeCell ref="BH74:BQ75"/>
    <mergeCell ref="BR74:CA75"/>
    <mergeCell ref="CB74:CK75"/>
    <mergeCell ref="CL74:CU75"/>
    <mergeCell ref="A75:AH75"/>
    <mergeCell ref="A76:AH76"/>
    <mergeCell ref="AN76:AW78"/>
    <mergeCell ref="AX76:BG78"/>
    <mergeCell ref="BH76:BQ78"/>
    <mergeCell ref="BR76:CA78"/>
    <mergeCell ref="CB76:CK78"/>
    <mergeCell ref="CL76:CU78"/>
    <mergeCell ref="A77:AH77"/>
    <mergeCell ref="A78:AH78"/>
    <mergeCell ref="A79:AH79"/>
    <mergeCell ref="AN79:AW81"/>
    <mergeCell ref="AX79:BG81"/>
    <mergeCell ref="BH79:BQ81"/>
    <mergeCell ref="BR79:CA81"/>
    <mergeCell ref="CB79:CK81"/>
    <mergeCell ref="CL79:CU81"/>
    <mergeCell ref="A80:AH80"/>
    <mergeCell ref="A81:AH81"/>
    <mergeCell ref="AI86:AM86"/>
    <mergeCell ref="AN86:AW86"/>
    <mergeCell ref="AX86:BG86"/>
    <mergeCell ref="BH86:BQ86"/>
    <mergeCell ref="BR86:CA86"/>
    <mergeCell ref="CB86:CK86"/>
    <mergeCell ref="CL86:CU86"/>
    <mergeCell ref="A82:AH82"/>
    <mergeCell ref="AN82:AW85"/>
    <mergeCell ref="AX82:BG85"/>
    <mergeCell ref="BH82:BQ85"/>
    <mergeCell ref="BR82:CA85"/>
    <mergeCell ref="CB82:CK85"/>
    <mergeCell ref="CL82:CU85"/>
    <mergeCell ref="A83:AH83"/>
    <mergeCell ref="A84:AH84"/>
    <mergeCell ref="A85:AH85"/>
  </mergeCells>
  <pageMargins left="0.39370078740157483" right="0.39370078740157483" top="0.78740157480314965" bottom="0.39370078740157483" header="0.31496062992125984" footer="0.31496062992125984"/>
  <pageSetup paperSize="9" scale="81" orientation="landscape" horizontalDpi="0" verticalDpi="0" r:id="rId1"/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5"/>
  <sheetViews>
    <sheetView tabSelected="1" zoomScaleNormal="100" workbookViewId="0">
      <selection sqref="A1:CU1"/>
    </sheetView>
  </sheetViews>
  <sheetFormatPr defaultColWidth="1.42578125" defaultRowHeight="12.75" x14ac:dyDescent="0.2"/>
  <cols>
    <col min="1" max="1" width="1.42578125" style="2"/>
    <col min="2" max="2" width="2.42578125" style="2" customWidth="1"/>
    <col min="3" max="61" width="1.42578125" style="2"/>
    <col min="62" max="62" width="1.42578125" style="2" customWidth="1"/>
    <col min="63" max="63" width="2.140625" style="2" customWidth="1"/>
    <col min="64" max="64" width="1.42578125" style="2" customWidth="1"/>
    <col min="65" max="120" width="1.42578125" style="2"/>
    <col min="121" max="121" width="6.140625" style="2" bestFit="1" customWidth="1"/>
    <col min="122" max="16384" width="1.42578125" style="2"/>
  </cols>
  <sheetData>
    <row r="1" spans="1:99" s="10" customFormat="1" ht="15.75" x14ac:dyDescent="0.25">
      <c r="A1" s="96" t="s">
        <v>94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</row>
    <row r="2" spans="1:99" s="10" customFormat="1" ht="15.75" customHeight="1" x14ac:dyDescent="0.25">
      <c r="A2" s="9"/>
      <c r="B2" s="9"/>
      <c r="C2" s="9"/>
      <c r="D2" s="9"/>
      <c r="AB2" s="9"/>
      <c r="AD2" s="13"/>
      <c r="AG2" s="11" t="s">
        <v>24</v>
      </c>
      <c r="AH2" s="97" t="s">
        <v>92</v>
      </c>
      <c r="AI2" s="97"/>
      <c r="AJ2" s="97"/>
      <c r="BE2" s="12" t="s">
        <v>25</v>
      </c>
      <c r="BF2" s="97" t="s">
        <v>44</v>
      </c>
      <c r="BG2" s="97"/>
      <c r="BH2" s="97"/>
      <c r="BI2" s="10" t="s">
        <v>26</v>
      </c>
      <c r="BL2" s="97" t="s">
        <v>45</v>
      </c>
      <c r="BM2" s="97"/>
      <c r="BN2" s="97"/>
      <c r="BO2" s="10" t="s">
        <v>57</v>
      </c>
      <c r="BS2" s="27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</row>
    <row r="3" spans="1:99" x14ac:dyDescent="0.2">
      <c r="A3" s="13"/>
      <c r="B3" s="13"/>
      <c r="C3" s="13"/>
      <c r="D3" s="13"/>
      <c r="AB3" s="13"/>
      <c r="AC3" s="13"/>
      <c r="AD3" s="13"/>
      <c r="AH3" s="14"/>
      <c r="AI3" s="15"/>
      <c r="AJ3" s="15"/>
      <c r="AK3" s="15"/>
      <c r="BD3" s="16"/>
      <c r="BE3" s="15"/>
      <c r="BF3" s="15"/>
      <c r="BG3" s="15"/>
      <c r="BK3" s="15"/>
      <c r="BL3" s="15"/>
      <c r="BM3" s="15"/>
      <c r="BR3" s="17"/>
      <c r="BS3" s="17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</row>
    <row r="4" spans="1:99" ht="13.5" thickBo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98" t="s">
        <v>27</v>
      </c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1"/>
    </row>
    <row r="5" spans="1:99" x14ac:dyDescent="0.2">
      <c r="AK5" s="17"/>
      <c r="AL5" s="17"/>
      <c r="AM5" s="31"/>
      <c r="AN5" s="100"/>
      <c r="AO5" s="100"/>
      <c r="AP5" s="100"/>
      <c r="AQ5" s="17"/>
      <c r="AR5" s="17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1"/>
      <c r="BE5" s="101"/>
      <c r="BF5" s="102"/>
      <c r="BG5" s="102"/>
      <c r="BH5" s="102"/>
      <c r="BI5" s="17"/>
      <c r="BJ5" s="17"/>
      <c r="BK5" s="17"/>
      <c r="CF5" s="14" t="s">
        <v>28</v>
      </c>
      <c r="CH5" s="103" t="s">
        <v>124</v>
      </c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5"/>
    </row>
    <row r="6" spans="1:99" x14ac:dyDescent="0.2">
      <c r="CF6" s="14" t="s">
        <v>29</v>
      </c>
      <c r="CH6" s="112" t="s">
        <v>107</v>
      </c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113"/>
    </row>
    <row r="7" spans="1:99" x14ac:dyDescent="0.2">
      <c r="CF7" s="14" t="s">
        <v>30</v>
      </c>
      <c r="CH7" s="114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115"/>
    </row>
    <row r="8" spans="1:99" x14ac:dyDescent="0.2">
      <c r="CF8" s="14" t="s">
        <v>31</v>
      </c>
      <c r="CH8" s="116" t="s">
        <v>108</v>
      </c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117"/>
    </row>
    <row r="9" spans="1:99" x14ac:dyDescent="0.2">
      <c r="A9" s="2" t="s">
        <v>32</v>
      </c>
      <c r="J9" s="53" t="s">
        <v>109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CF9" s="14" t="s">
        <v>33</v>
      </c>
      <c r="CH9" s="116" t="s">
        <v>103</v>
      </c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117"/>
    </row>
    <row r="10" spans="1:99" x14ac:dyDescent="0.2">
      <c r="A10" s="2" t="s">
        <v>34</v>
      </c>
      <c r="J10" s="56">
        <v>0</v>
      </c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CF10" s="14"/>
      <c r="CH10" s="118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20"/>
    </row>
    <row r="11" spans="1:99" s="19" customFormat="1" ht="10.5" customHeight="1" x14ac:dyDescent="0.2">
      <c r="J11" s="106" t="s">
        <v>55</v>
      </c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CF11" s="20"/>
      <c r="CH11" s="107" t="s">
        <v>35</v>
      </c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8"/>
    </row>
    <row r="12" spans="1:99" ht="13.5" thickBot="1" x14ac:dyDescent="0.25">
      <c r="A12" s="2" t="s">
        <v>36</v>
      </c>
      <c r="CF12" s="14" t="s">
        <v>37</v>
      </c>
      <c r="CH12" s="109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1"/>
    </row>
    <row r="14" spans="1:99" ht="15" customHeight="1" x14ac:dyDescent="0.25">
      <c r="A14" s="23" t="s">
        <v>39</v>
      </c>
      <c r="B14" s="2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61" t="s">
        <v>127</v>
      </c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3"/>
    </row>
    <row r="15" spans="1:99" ht="15" customHeight="1" x14ac:dyDescent="0.25">
      <c r="A15" s="22" t="s">
        <v>40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62" t="s">
        <v>110</v>
      </c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</row>
    <row r="16" spans="1:99" ht="12.75" customHeight="1" x14ac:dyDescent="0.2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</row>
    <row r="17" spans="1:100" ht="12.75" customHeight="1" x14ac:dyDescent="0.2">
      <c r="A17" s="1" t="s">
        <v>99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</row>
    <row r="18" spans="1:100" ht="12.75" customHeight="1" x14ac:dyDescent="0.2"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</row>
    <row r="19" spans="1:100" x14ac:dyDescent="0.2">
      <c r="A19" s="64" t="s">
        <v>56</v>
      </c>
      <c r="B19" s="64"/>
      <c r="C19" s="64"/>
      <c r="D19" s="64" t="s">
        <v>95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 t="s">
        <v>96</v>
      </c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 t="s">
        <v>97</v>
      </c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 t="s">
        <v>98</v>
      </c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55" t="s">
        <v>93</v>
      </c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95"/>
    </row>
    <row r="20" spans="1:100" x14ac:dyDescent="0.2">
      <c r="A20" s="64">
        <v>1</v>
      </c>
      <c r="B20" s="64"/>
      <c r="C20" s="64"/>
      <c r="D20" s="64" t="s">
        <v>118</v>
      </c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 t="s">
        <v>104</v>
      </c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>
        <v>2</v>
      </c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121">
        <v>12500</v>
      </c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2">
        <f>BG20*BU20</f>
        <v>25000</v>
      </c>
      <c r="CJ20" s="123"/>
      <c r="CK20" s="123"/>
      <c r="CL20" s="123"/>
      <c r="CM20" s="123"/>
      <c r="CN20" s="123"/>
      <c r="CO20" s="123"/>
      <c r="CP20" s="123"/>
      <c r="CQ20" s="123"/>
      <c r="CR20" s="123"/>
      <c r="CS20" s="123"/>
      <c r="CT20" s="123"/>
      <c r="CU20" s="123"/>
      <c r="CV20" s="124"/>
    </row>
    <row r="21" spans="1:100" x14ac:dyDescent="0.2">
      <c r="A21" s="64">
        <v>2</v>
      </c>
      <c r="B21" s="64"/>
      <c r="C21" s="64"/>
      <c r="D21" s="45" t="s">
        <v>119</v>
      </c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64" t="s">
        <v>8</v>
      </c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>
        <v>300</v>
      </c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121">
        <v>50</v>
      </c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2">
        <f t="shared" ref="CI21:CI23" si="0">BG21*BU21</f>
        <v>15000</v>
      </c>
      <c r="CJ21" s="123"/>
      <c r="CK21" s="123"/>
      <c r="CL21" s="123"/>
      <c r="CM21" s="123"/>
      <c r="CN21" s="123"/>
      <c r="CO21" s="123"/>
      <c r="CP21" s="123"/>
      <c r="CQ21" s="123"/>
      <c r="CR21" s="123"/>
      <c r="CS21" s="123"/>
      <c r="CT21" s="123"/>
      <c r="CU21" s="123"/>
      <c r="CV21" s="124"/>
    </row>
    <row r="22" spans="1:100" x14ac:dyDescent="0.2">
      <c r="A22" s="64">
        <v>3</v>
      </c>
      <c r="B22" s="64"/>
      <c r="C22" s="64"/>
      <c r="D22" s="45" t="s">
        <v>120</v>
      </c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64" t="s">
        <v>128</v>
      </c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>
        <v>50</v>
      </c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121">
        <v>160</v>
      </c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2">
        <f t="shared" si="0"/>
        <v>8000</v>
      </c>
      <c r="CJ22" s="123"/>
      <c r="CK22" s="123"/>
      <c r="CL22" s="123"/>
      <c r="CM22" s="123"/>
      <c r="CN22" s="123"/>
      <c r="CO22" s="123"/>
      <c r="CP22" s="123"/>
      <c r="CQ22" s="123"/>
      <c r="CR22" s="123"/>
      <c r="CS22" s="123"/>
      <c r="CT22" s="123"/>
      <c r="CU22" s="123"/>
      <c r="CV22" s="124"/>
    </row>
    <row r="23" spans="1:100" x14ac:dyDescent="0.2">
      <c r="A23" s="64">
        <v>4</v>
      </c>
      <c r="B23" s="64"/>
      <c r="C23" s="64"/>
      <c r="D23" s="45" t="s">
        <v>121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64" t="s">
        <v>128</v>
      </c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>
        <v>200</v>
      </c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121">
        <v>185</v>
      </c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2">
        <f t="shared" si="0"/>
        <v>37000</v>
      </c>
      <c r="CJ23" s="123"/>
      <c r="CK23" s="123"/>
      <c r="CL23" s="123"/>
      <c r="CM23" s="123"/>
      <c r="CN23" s="123"/>
      <c r="CO23" s="123"/>
      <c r="CP23" s="123"/>
      <c r="CQ23" s="123"/>
      <c r="CR23" s="123"/>
      <c r="CS23" s="123"/>
      <c r="CT23" s="123"/>
      <c r="CU23" s="123"/>
      <c r="CV23" s="124"/>
    </row>
    <row r="24" spans="1:100" x14ac:dyDescent="0.2">
      <c r="A24" s="64" t="s">
        <v>20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>
        <f>SUM(BG20:BT23)</f>
        <v>552</v>
      </c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 t="s">
        <v>22</v>
      </c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125">
        <f>SUM(CI20:CV23)</f>
        <v>85000</v>
      </c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</row>
    <row r="26" spans="1:100" ht="12.75" customHeight="1" x14ac:dyDescent="0.2">
      <c r="A26" s="1" t="s">
        <v>100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</row>
    <row r="27" spans="1:100" ht="12.75" customHeight="1" x14ac:dyDescent="0.2"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</row>
    <row r="28" spans="1:100" x14ac:dyDescent="0.2">
      <c r="A28" s="64" t="s">
        <v>56</v>
      </c>
      <c r="B28" s="64"/>
      <c r="C28" s="64"/>
      <c r="D28" s="64" t="s">
        <v>95</v>
      </c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 t="s">
        <v>96</v>
      </c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 t="s">
        <v>97</v>
      </c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 t="s">
        <v>98</v>
      </c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55" t="s">
        <v>93</v>
      </c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95"/>
    </row>
    <row r="29" spans="1:100" x14ac:dyDescent="0.2">
      <c r="A29" s="64">
        <v>1</v>
      </c>
      <c r="B29" s="64"/>
      <c r="C29" s="64"/>
      <c r="D29" s="45" t="s">
        <v>119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64" t="s">
        <v>8</v>
      </c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>
        <v>200</v>
      </c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121">
        <v>50</v>
      </c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2">
        <f t="shared" ref="CI29:CI30" si="1">BG29*BU29</f>
        <v>10000</v>
      </c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4"/>
    </row>
    <row r="30" spans="1:100" x14ac:dyDescent="0.2">
      <c r="A30" s="64">
        <v>2</v>
      </c>
      <c r="B30" s="64"/>
      <c r="C30" s="64"/>
      <c r="D30" s="45" t="s">
        <v>121</v>
      </c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64" t="s">
        <v>128</v>
      </c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>
        <v>200</v>
      </c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121">
        <v>162.5</v>
      </c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2">
        <f t="shared" si="1"/>
        <v>32500</v>
      </c>
      <c r="CJ30" s="123"/>
      <c r="CK30" s="123"/>
      <c r="CL30" s="123"/>
      <c r="CM30" s="123"/>
      <c r="CN30" s="123"/>
      <c r="CO30" s="123"/>
      <c r="CP30" s="123"/>
      <c r="CQ30" s="123"/>
      <c r="CR30" s="123"/>
      <c r="CS30" s="123"/>
      <c r="CT30" s="123"/>
      <c r="CU30" s="123"/>
      <c r="CV30" s="124"/>
    </row>
    <row r="31" spans="1:100" x14ac:dyDescent="0.2">
      <c r="A31" s="64" t="s">
        <v>20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>
        <f>SUM(BG29:BT30)</f>
        <v>400</v>
      </c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 t="s">
        <v>22</v>
      </c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125">
        <f>SUM(CI29:CV30)</f>
        <v>42500</v>
      </c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</row>
    <row r="33" spans="1:100" ht="12.75" customHeight="1" x14ac:dyDescent="0.2">
      <c r="A33" s="1" t="s">
        <v>101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</row>
    <row r="34" spans="1:100" ht="12.75" customHeight="1" x14ac:dyDescent="0.2"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</row>
    <row r="35" spans="1:100" x14ac:dyDescent="0.2">
      <c r="A35" s="64" t="s">
        <v>56</v>
      </c>
      <c r="B35" s="64"/>
      <c r="C35" s="64"/>
      <c r="D35" s="64" t="s">
        <v>95</v>
      </c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 t="s">
        <v>96</v>
      </c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 t="s">
        <v>97</v>
      </c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 t="s">
        <v>98</v>
      </c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55" t="s">
        <v>93</v>
      </c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95"/>
    </row>
    <row r="36" spans="1:100" x14ac:dyDescent="0.2">
      <c r="A36" s="64">
        <v>1</v>
      </c>
      <c r="B36" s="64"/>
      <c r="C36" s="64"/>
      <c r="D36" s="45" t="s">
        <v>119</v>
      </c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64" t="s">
        <v>8</v>
      </c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>
        <v>200</v>
      </c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121">
        <v>50</v>
      </c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2">
        <f t="shared" ref="CI36:CI37" si="2">BG36*BU36</f>
        <v>10000</v>
      </c>
      <c r="CJ36" s="123"/>
      <c r="CK36" s="123"/>
      <c r="CL36" s="123"/>
      <c r="CM36" s="123"/>
      <c r="CN36" s="123"/>
      <c r="CO36" s="123"/>
      <c r="CP36" s="123"/>
      <c r="CQ36" s="123"/>
      <c r="CR36" s="123"/>
      <c r="CS36" s="123"/>
      <c r="CT36" s="123"/>
      <c r="CU36" s="123"/>
      <c r="CV36" s="124"/>
    </row>
    <row r="37" spans="1:100" x14ac:dyDescent="0.2">
      <c r="A37" s="64">
        <v>2</v>
      </c>
      <c r="B37" s="64"/>
      <c r="C37" s="64"/>
      <c r="D37" s="45" t="s">
        <v>121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64" t="s">
        <v>128</v>
      </c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>
        <v>200</v>
      </c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121">
        <v>162.5</v>
      </c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2">
        <f t="shared" si="2"/>
        <v>32500</v>
      </c>
      <c r="CJ37" s="123"/>
      <c r="CK37" s="123"/>
      <c r="CL37" s="123"/>
      <c r="CM37" s="123"/>
      <c r="CN37" s="123"/>
      <c r="CO37" s="123"/>
      <c r="CP37" s="123"/>
      <c r="CQ37" s="123"/>
      <c r="CR37" s="123"/>
      <c r="CS37" s="123"/>
      <c r="CT37" s="123"/>
      <c r="CU37" s="123"/>
      <c r="CV37" s="124"/>
    </row>
    <row r="38" spans="1:100" x14ac:dyDescent="0.2">
      <c r="A38" s="64" t="s">
        <v>20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>
        <f>SUM(BG36:BT37)</f>
        <v>400</v>
      </c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 t="s">
        <v>22</v>
      </c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125">
        <f>SUM(CI36:CV37)</f>
        <v>42500</v>
      </c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</row>
    <row r="40" spans="1:100" ht="15" x14ac:dyDescent="0.25">
      <c r="A40" s="23" t="s">
        <v>39</v>
      </c>
      <c r="B40" s="2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61" t="s">
        <v>122</v>
      </c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3"/>
    </row>
    <row r="41" spans="1:100" ht="15" x14ac:dyDescent="0.25">
      <c r="A41" s="22" t="s">
        <v>40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62" t="s">
        <v>110</v>
      </c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</row>
    <row r="42" spans="1:100" x14ac:dyDescent="0.2"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</row>
    <row r="43" spans="1:100" x14ac:dyDescent="0.2">
      <c r="A43" s="1" t="s">
        <v>99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</row>
    <row r="44" spans="1:100" x14ac:dyDescent="0.2"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</row>
    <row r="45" spans="1:100" x14ac:dyDescent="0.2">
      <c r="A45" s="64" t="s">
        <v>56</v>
      </c>
      <c r="B45" s="64"/>
      <c r="C45" s="64"/>
      <c r="D45" s="64" t="s">
        <v>95</v>
      </c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 t="s">
        <v>96</v>
      </c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 t="s">
        <v>97</v>
      </c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 t="s">
        <v>98</v>
      </c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55" t="s">
        <v>93</v>
      </c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95"/>
    </row>
    <row r="46" spans="1:100" x14ac:dyDescent="0.2">
      <c r="A46" s="64">
        <v>1</v>
      </c>
      <c r="B46" s="64"/>
      <c r="C46" s="64"/>
      <c r="D46" s="64" t="s">
        <v>123</v>
      </c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 t="s">
        <v>128</v>
      </c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>
        <v>2</v>
      </c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121">
        <v>50000</v>
      </c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2">
        <f>BG46*BU46</f>
        <v>100000</v>
      </c>
      <c r="CJ46" s="123"/>
      <c r="CK46" s="123"/>
      <c r="CL46" s="123"/>
      <c r="CM46" s="123"/>
      <c r="CN46" s="123"/>
      <c r="CO46" s="123"/>
      <c r="CP46" s="123"/>
      <c r="CQ46" s="123"/>
      <c r="CR46" s="123"/>
      <c r="CS46" s="123"/>
      <c r="CT46" s="123"/>
      <c r="CU46" s="123"/>
      <c r="CV46" s="124"/>
    </row>
    <row r="47" spans="1:100" x14ac:dyDescent="0.2">
      <c r="A47" s="64">
        <v>2</v>
      </c>
      <c r="B47" s="64"/>
      <c r="C47" s="64"/>
      <c r="D47" s="45" t="s">
        <v>120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64" t="s">
        <v>128</v>
      </c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>
        <v>200</v>
      </c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121">
        <v>50</v>
      </c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2">
        <f t="shared" ref="CI47:CI48" si="3">BG47*BU47</f>
        <v>10000</v>
      </c>
      <c r="CJ47" s="123"/>
      <c r="CK47" s="123"/>
      <c r="CL47" s="123"/>
      <c r="CM47" s="123"/>
      <c r="CN47" s="123"/>
      <c r="CO47" s="123"/>
      <c r="CP47" s="123"/>
      <c r="CQ47" s="123"/>
      <c r="CR47" s="123"/>
      <c r="CS47" s="123"/>
      <c r="CT47" s="123"/>
      <c r="CU47" s="123"/>
      <c r="CV47" s="124"/>
    </row>
    <row r="48" spans="1:100" x14ac:dyDescent="0.2">
      <c r="A48" s="64">
        <v>3</v>
      </c>
      <c r="B48" s="64"/>
      <c r="C48" s="64"/>
      <c r="D48" s="45" t="s">
        <v>121</v>
      </c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64" t="s">
        <v>128</v>
      </c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>
        <v>100</v>
      </c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121">
        <v>277</v>
      </c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2">
        <f t="shared" si="3"/>
        <v>27700</v>
      </c>
      <c r="CJ48" s="123"/>
      <c r="CK48" s="123"/>
      <c r="CL48" s="123"/>
      <c r="CM48" s="123"/>
      <c r="CN48" s="123"/>
      <c r="CO48" s="123"/>
      <c r="CP48" s="123"/>
      <c r="CQ48" s="123"/>
      <c r="CR48" s="123"/>
      <c r="CS48" s="123"/>
      <c r="CT48" s="123"/>
      <c r="CU48" s="123"/>
      <c r="CV48" s="124"/>
    </row>
    <row r="49" spans="1:100" x14ac:dyDescent="0.2">
      <c r="A49" s="64" t="s">
        <v>20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>
        <f>SUM(BG46:BT48)</f>
        <v>302</v>
      </c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 t="s">
        <v>22</v>
      </c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125">
        <f>SUM(CI46:CV48)</f>
        <v>137700</v>
      </c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</row>
    <row r="51" spans="1:100" x14ac:dyDescent="0.2">
      <c r="A51" s="1" t="s">
        <v>100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</row>
    <row r="52" spans="1:100" x14ac:dyDescent="0.2"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</row>
    <row r="53" spans="1:100" x14ac:dyDescent="0.2">
      <c r="A53" s="64" t="s">
        <v>56</v>
      </c>
      <c r="B53" s="64"/>
      <c r="C53" s="64"/>
      <c r="D53" s="64" t="s">
        <v>95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 t="s">
        <v>96</v>
      </c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 t="s">
        <v>97</v>
      </c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 t="s">
        <v>98</v>
      </c>
      <c r="BV53" s="64"/>
      <c r="BW53" s="64"/>
      <c r="BX53" s="64"/>
      <c r="BY53" s="64"/>
      <c r="BZ53" s="64"/>
      <c r="CA53" s="64"/>
      <c r="CB53" s="64"/>
      <c r="CC53" s="64"/>
      <c r="CD53" s="64"/>
      <c r="CE53" s="64"/>
      <c r="CF53" s="64"/>
      <c r="CG53" s="64"/>
      <c r="CH53" s="64"/>
      <c r="CI53" s="55" t="s">
        <v>93</v>
      </c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95"/>
    </row>
    <row r="54" spans="1:100" x14ac:dyDescent="0.2">
      <c r="A54" s="64">
        <v>1</v>
      </c>
      <c r="B54" s="64"/>
      <c r="C54" s="64"/>
      <c r="D54" s="64" t="s">
        <v>123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 t="s">
        <v>128</v>
      </c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>
        <v>2</v>
      </c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64"/>
      <c r="BU54" s="121">
        <v>50000</v>
      </c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2">
        <f>BG54*BU54</f>
        <v>100000</v>
      </c>
      <c r="CJ54" s="123"/>
      <c r="CK54" s="123"/>
      <c r="CL54" s="123"/>
      <c r="CM54" s="123"/>
      <c r="CN54" s="123"/>
      <c r="CO54" s="123"/>
      <c r="CP54" s="123"/>
      <c r="CQ54" s="123"/>
      <c r="CR54" s="123"/>
      <c r="CS54" s="123"/>
      <c r="CT54" s="123"/>
      <c r="CU54" s="123"/>
      <c r="CV54" s="124"/>
    </row>
    <row r="55" spans="1:100" x14ac:dyDescent="0.2">
      <c r="A55" s="64">
        <v>2</v>
      </c>
      <c r="B55" s="64"/>
      <c r="C55" s="64"/>
      <c r="D55" s="45" t="s">
        <v>120</v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64" t="s">
        <v>128</v>
      </c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>
        <v>200</v>
      </c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121">
        <v>50</v>
      </c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2">
        <f t="shared" ref="CI55:CI56" si="4">BG55*BU55</f>
        <v>10000</v>
      </c>
      <c r="CJ55" s="123"/>
      <c r="CK55" s="123"/>
      <c r="CL55" s="123"/>
      <c r="CM55" s="123"/>
      <c r="CN55" s="123"/>
      <c r="CO55" s="123"/>
      <c r="CP55" s="123"/>
      <c r="CQ55" s="123"/>
      <c r="CR55" s="123"/>
      <c r="CS55" s="123"/>
      <c r="CT55" s="123"/>
      <c r="CU55" s="123"/>
      <c r="CV55" s="124"/>
    </row>
    <row r="56" spans="1:100" x14ac:dyDescent="0.2">
      <c r="A56" s="64">
        <v>3</v>
      </c>
      <c r="B56" s="64"/>
      <c r="C56" s="64"/>
      <c r="D56" s="45" t="s">
        <v>121</v>
      </c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64" t="s">
        <v>128</v>
      </c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>
        <v>100</v>
      </c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121">
        <v>277</v>
      </c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2">
        <f t="shared" si="4"/>
        <v>27700</v>
      </c>
      <c r="CJ56" s="123"/>
      <c r="CK56" s="123"/>
      <c r="CL56" s="123"/>
      <c r="CM56" s="123"/>
      <c r="CN56" s="123"/>
      <c r="CO56" s="123"/>
      <c r="CP56" s="123"/>
      <c r="CQ56" s="123"/>
      <c r="CR56" s="123"/>
      <c r="CS56" s="123"/>
      <c r="CT56" s="123"/>
      <c r="CU56" s="123"/>
      <c r="CV56" s="124"/>
    </row>
    <row r="57" spans="1:100" x14ac:dyDescent="0.2">
      <c r="A57" s="64" t="s">
        <v>20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>
        <f>SUM(BG54:BT56)</f>
        <v>302</v>
      </c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 t="s">
        <v>22</v>
      </c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125">
        <f>SUM(CI54:CV56)</f>
        <v>137700</v>
      </c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</row>
    <row r="59" spans="1:100" x14ac:dyDescent="0.2">
      <c r="A59" s="1" t="s">
        <v>101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</row>
    <row r="60" spans="1:100" x14ac:dyDescent="0.2"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</row>
    <row r="61" spans="1:100" x14ac:dyDescent="0.2">
      <c r="A61" s="64" t="s">
        <v>56</v>
      </c>
      <c r="B61" s="64"/>
      <c r="C61" s="64"/>
      <c r="D61" s="64" t="s">
        <v>95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 t="s">
        <v>96</v>
      </c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 t="s">
        <v>97</v>
      </c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4"/>
      <c r="BS61" s="64"/>
      <c r="BT61" s="64"/>
      <c r="BU61" s="64" t="s">
        <v>98</v>
      </c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55" t="s">
        <v>93</v>
      </c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95"/>
    </row>
    <row r="62" spans="1:100" x14ac:dyDescent="0.2">
      <c r="A62" s="64">
        <v>1</v>
      </c>
      <c r="B62" s="64"/>
      <c r="C62" s="64"/>
      <c r="D62" s="64" t="s">
        <v>123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 t="s">
        <v>128</v>
      </c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>
        <v>2</v>
      </c>
      <c r="BH62" s="64"/>
      <c r="BI62" s="64"/>
      <c r="BJ62" s="64"/>
      <c r="BK62" s="64"/>
      <c r="BL62" s="64"/>
      <c r="BM62" s="64"/>
      <c r="BN62" s="64"/>
      <c r="BO62" s="64"/>
      <c r="BP62" s="64"/>
      <c r="BQ62" s="64"/>
      <c r="BR62" s="64"/>
      <c r="BS62" s="64"/>
      <c r="BT62" s="64"/>
      <c r="BU62" s="121">
        <v>50000</v>
      </c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2">
        <f>BG62*BU62</f>
        <v>100000</v>
      </c>
      <c r="CJ62" s="123"/>
      <c r="CK62" s="123"/>
      <c r="CL62" s="123"/>
      <c r="CM62" s="123"/>
      <c r="CN62" s="123"/>
      <c r="CO62" s="123"/>
      <c r="CP62" s="123"/>
      <c r="CQ62" s="123"/>
      <c r="CR62" s="123"/>
      <c r="CS62" s="123"/>
      <c r="CT62" s="123"/>
      <c r="CU62" s="123"/>
      <c r="CV62" s="124"/>
    </row>
    <row r="63" spans="1:100" x14ac:dyDescent="0.2">
      <c r="A63" s="64">
        <v>2</v>
      </c>
      <c r="B63" s="64"/>
      <c r="C63" s="64"/>
      <c r="D63" s="45" t="s">
        <v>120</v>
      </c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64" t="s">
        <v>128</v>
      </c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>
        <v>200</v>
      </c>
      <c r="BH63" s="64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121">
        <v>50</v>
      </c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2">
        <f t="shared" ref="CI63:CI64" si="5">BG63*BU63</f>
        <v>10000</v>
      </c>
      <c r="CJ63" s="123"/>
      <c r="CK63" s="123"/>
      <c r="CL63" s="123"/>
      <c r="CM63" s="123"/>
      <c r="CN63" s="123"/>
      <c r="CO63" s="123"/>
      <c r="CP63" s="123"/>
      <c r="CQ63" s="123"/>
      <c r="CR63" s="123"/>
      <c r="CS63" s="123"/>
      <c r="CT63" s="123"/>
      <c r="CU63" s="123"/>
      <c r="CV63" s="124"/>
    </row>
    <row r="64" spans="1:100" x14ac:dyDescent="0.2">
      <c r="A64" s="64">
        <v>3</v>
      </c>
      <c r="B64" s="64"/>
      <c r="C64" s="64"/>
      <c r="D64" s="45" t="s">
        <v>121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64" t="s">
        <v>128</v>
      </c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>
        <v>100</v>
      </c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  <c r="BU64" s="121">
        <v>277</v>
      </c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2">
        <f t="shared" si="5"/>
        <v>27700</v>
      </c>
      <c r="CJ64" s="123"/>
      <c r="CK64" s="123"/>
      <c r="CL64" s="123"/>
      <c r="CM64" s="123"/>
      <c r="CN64" s="123"/>
      <c r="CO64" s="123"/>
      <c r="CP64" s="123"/>
      <c r="CQ64" s="123"/>
      <c r="CR64" s="123"/>
      <c r="CS64" s="123"/>
      <c r="CT64" s="123"/>
      <c r="CU64" s="123"/>
      <c r="CV64" s="124"/>
    </row>
    <row r="65" spans="1:100" x14ac:dyDescent="0.2">
      <c r="A65" s="64" t="s">
        <v>20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>
        <f>SUM(BG62:BT64)</f>
        <v>302</v>
      </c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 t="s">
        <v>22</v>
      </c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125">
        <f>SUM(CI62:CV64)</f>
        <v>137700</v>
      </c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</row>
  </sheetData>
  <mergeCells count="184">
    <mergeCell ref="A45:C45"/>
    <mergeCell ref="D45:AR45"/>
    <mergeCell ref="AS45:BF45"/>
    <mergeCell ref="BG45:BT45"/>
    <mergeCell ref="BU45:CH45"/>
    <mergeCell ref="CI45:CV45"/>
    <mergeCell ref="R40:CF40"/>
    <mergeCell ref="X41:CF41"/>
    <mergeCell ref="A47:C47"/>
    <mergeCell ref="D47:AR47"/>
    <mergeCell ref="AS47:BF47"/>
    <mergeCell ref="BG47:BT47"/>
    <mergeCell ref="BU47:CH47"/>
    <mergeCell ref="A64:C64"/>
    <mergeCell ref="BG64:BT64"/>
    <mergeCell ref="BU64:CH64"/>
    <mergeCell ref="CI64:CV64"/>
    <mergeCell ref="A62:C62"/>
    <mergeCell ref="D62:AR62"/>
    <mergeCell ref="AS62:BF62"/>
    <mergeCell ref="BG62:BT62"/>
    <mergeCell ref="BU62:CH62"/>
    <mergeCell ref="CI62:CV62"/>
    <mergeCell ref="A28:C28"/>
    <mergeCell ref="D28:AR28"/>
    <mergeCell ref="AS28:BF28"/>
    <mergeCell ref="BG28:BT28"/>
    <mergeCell ref="BU28:CH28"/>
    <mergeCell ref="CI28:CV28"/>
    <mergeCell ref="A29:C29"/>
    <mergeCell ref="D29:AR29"/>
    <mergeCell ref="AS29:BF29"/>
    <mergeCell ref="BG29:BT29"/>
    <mergeCell ref="BU29:CH29"/>
    <mergeCell ref="CI29:CV29"/>
    <mergeCell ref="A65:BF65"/>
    <mergeCell ref="A63:C63"/>
    <mergeCell ref="D63:AR63"/>
    <mergeCell ref="AS63:BF63"/>
    <mergeCell ref="BG63:BT63"/>
    <mergeCell ref="BU63:CH63"/>
    <mergeCell ref="CI63:CV63"/>
    <mergeCell ref="A53:C53"/>
    <mergeCell ref="D53:AR53"/>
    <mergeCell ref="AS53:BF53"/>
    <mergeCell ref="BG53:BT53"/>
    <mergeCell ref="BU53:CH53"/>
    <mergeCell ref="CI53:CV53"/>
    <mergeCell ref="A55:C55"/>
    <mergeCell ref="D55:AR55"/>
    <mergeCell ref="AS55:BF55"/>
    <mergeCell ref="BG55:BT55"/>
    <mergeCell ref="BU55:CH55"/>
    <mergeCell ref="CI55:CV55"/>
    <mergeCell ref="A61:C61"/>
    <mergeCell ref="D61:AR61"/>
    <mergeCell ref="AS61:BF61"/>
    <mergeCell ref="BG61:BT61"/>
    <mergeCell ref="BU61:CH61"/>
    <mergeCell ref="A24:BF24"/>
    <mergeCell ref="BG24:BT24"/>
    <mergeCell ref="BU24:CH24"/>
    <mergeCell ref="CI24:CV24"/>
    <mergeCell ref="D64:AR64"/>
    <mergeCell ref="AS64:BF64"/>
    <mergeCell ref="BG65:BT65"/>
    <mergeCell ref="BU65:CH65"/>
    <mergeCell ref="CI65:CV65"/>
    <mergeCell ref="A31:BF31"/>
    <mergeCell ref="BG31:BT31"/>
    <mergeCell ref="BU31:CH31"/>
    <mergeCell ref="CI31:CV31"/>
    <mergeCell ref="A35:C35"/>
    <mergeCell ref="D35:AR35"/>
    <mergeCell ref="AS35:BF35"/>
    <mergeCell ref="BG35:BT35"/>
    <mergeCell ref="BU35:CH35"/>
    <mergeCell ref="CI35:CV35"/>
    <mergeCell ref="A37:C37"/>
    <mergeCell ref="D37:AR37"/>
    <mergeCell ref="AS37:BF37"/>
    <mergeCell ref="BG37:BT37"/>
    <mergeCell ref="BU37:CH37"/>
    <mergeCell ref="A23:C23"/>
    <mergeCell ref="D23:AR23"/>
    <mergeCell ref="AS23:BF23"/>
    <mergeCell ref="BG23:BT23"/>
    <mergeCell ref="BU23:CH23"/>
    <mergeCell ref="CI20:CV20"/>
    <mergeCell ref="A21:C21"/>
    <mergeCell ref="D21:AR21"/>
    <mergeCell ref="AS21:BF21"/>
    <mergeCell ref="BG21:BT21"/>
    <mergeCell ref="BU21:CH21"/>
    <mergeCell ref="CI21:CV21"/>
    <mergeCell ref="CI23:CV23"/>
    <mergeCell ref="CI22:CV22"/>
    <mergeCell ref="AS20:BF20"/>
    <mergeCell ref="BG20:BT20"/>
    <mergeCell ref="BU20:CH20"/>
    <mergeCell ref="R14:CF14"/>
    <mergeCell ref="X15:CF15"/>
    <mergeCell ref="A19:C19"/>
    <mergeCell ref="CI19:CV19"/>
    <mergeCell ref="A22:C22"/>
    <mergeCell ref="D22:AR22"/>
    <mergeCell ref="AS22:BF22"/>
    <mergeCell ref="BG22:BT22"/>
    <mergeCell ref="D19:AR19"/>
    <mergeCell ref="A20:C20"/>
    <mergeCell ref="D20:AR20"/>
    <mergeCell ref="BU19:CH19"/>
    <mergeCell ref="BG19:BT19"/>
    <mergeCell ref="AS19:BF19"/>
    <mergeCell ref="BU22:CH22"/>
    <mergeCell ref="J11:BV11"/>
    <mergeCell ref="CH11:CU12"/>
    <mergeCell ref="CH6:CU7"/>
    <mergeCell ref="CH8:CU8"/>
    <mergeCell ref="J9:BV9"/>
    <mergeCell ref="CH9:CU9"/>
    <mergeCell ref="J10:BV10"/>
    <mergeCell ref="CH10:CU10"/>
    <mergeCell ref="A1:CU1"/>
    <mergeCell ref="AH2:AJ2"/>
    <mergeCell ref="BF2:BH2"/>
    <mergeCell ref="BL2:BN2"/>
    <mergeCell ref="CH4:CU4"/>
    <mergeCell ref="AN5:AP5"/>
    <mergeCell ref="AS5:BC5"/>
    <mergeCell ref="BD5:BE5"/>
    <mergeCell ref="BF5:BH5"/>
    <mergeCell ref="CH5:CU5"/>
    <mergeCell ref="A30:C30"/>
    <mergeCell ref="D30:AR30"/>
    <mergeCell ref="AS30:BF30"/>
    <mergeCell ref="BG30:BT30"/>
    <mergeCell ref="BU30:CH30"/>
    <mergeCell ref="CI30:CV30"/>
    <mergeCell ref="CI37:CV37"/>
    <mergeCell ref="A38:BF38"/>
    <mergeCell ref="BG38:BT38"/>
    <mergeCell ref="BU38:CH38"/>
    <mergeCell ref="CI38:CV38"/>
    <mergeCell ref="A36:C36"/>
    <mergeCell ref="D36:AR36"/>
    <mergeCell ref="AS36:BF36"/>
    <mergeCell ref="BG36:BT36"/>
    <mergeCell ref="BU36:CH36"/>
    <mergeCell ref="CI36:CV36"/>
    <mergeCell ref="CI47:CV47"/>
    <mergeCell ref="A46:C46"/>
    <mergeCell ref="D46:AR46"/>
    <mergeCell ref="AS46:BF46"/>
    <mergeCell ref="BG46:BT46"/>
    <mergeCell ref="BU46:CH46"/>
    <mergeCell ref="CI46:CV46"/>
    <mergeCell ref="A48:C48"/>
    <mergeCell ref="D48:AR48"/>
    <mergeCell ref="AS48:BF48"/>
    <mergeCell ref="BG48:BT48"/>
    <mergeCell ref="BU48:CH48"/>
    <mergeCell ref="CI48:CV48"/>
    <mergeCell ref="BG49:BT49"/>
    <mergeCell ref="BU49:CH49"/>
    <mergeCell ref="CI49:CV49"/>
    <mergeCell ref="A49:BF49"/>
    <mergeCell ref="A54:C54"/>
    <mergeCell ref="D54:AR54"/>
    <mergeCell ref="AS54:BF54"/>
    <mergeCell ref="BG54:BT54"/>
    <mergeCell ref="BU54:CH54"/>
    <mergeCell ref="CI54:CV54"/>
    <mergeCell ref="CI61:CV61"/>
    <mergeCell ref="A56:C56"/>
    <mergeCell ref="D56:AR56"/>
    <mergeCell ref="AS56:BF56"/>
    <mergeCell ref="BG56:BT56"/>
    <mergeCell ref="BU56:CH56"/>
    <mergeCell ref="CI56:CV56"/>
    <mergeCell ref="BG57:BT57"/>
    <mergeCell ref="BU57:CH57"/>
    <mergeCell ref="CI57:CV57"/>
    <mergeCell ref="A57:BF57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111 211</vt:lpstr>
      <vt:lpstr>119</vt:lpstr>
      <vt:lpstr>244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Гундорова</dc:creator>
  <cp:lastModifiedBy>Пользователь Windows</cp:lastModifiedBy>
  <cp:lastPrinted>2022-12-08T01:45:45Z</cp:lastPrinted>
  <dcterms:created xsi:type="dcterms:W3CDTF">2022-12-01T03:25:28Z</dcterms:created>
  <dcterms:modified xsi:type="dcterms:W3CDTF">2023-08-03T03:56:21Z</dcterms:modified>
</cp:coreProperties>
</file>